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55" windowHeight="11040" activeTab="8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</sheets>
  <externalReferences>
    <externalReference r:id="rId12"/>
    <externalReference r:id="rId13"/>
  </externalReferences>
  <definedNames>
    <definedName name="_xlnm.Print_Area" localSheetId="0">'1月'!$A$1:$G$45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E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新辦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補辦</t>
        </r>
      </text>
    </comment>
    <comment ref="A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挑借閱人數男女館藏地裡，男女人數比去算借閱人數男女總計數字。</t>
        </r>
      </text>
    </comment>
    <comment ref="A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細明體"/>
            <family val="3"/>
          </rPr>
          <t>總館</t>
        </r>
        <r>
          <rPr>
            <sz val="12"/>
            <rFont val="Tahoma"/>
            <family val="2"/>
          </rPr>
          <t>+</t>
        </r>
        <r>
          <rPr>
            <sz val="12"/>
            <rFont val="細明體"/>
            <family val="3"/>
          </rPr>
          <t>板橋區合計</t>
        </r>
      </text>
    </comment>
  </commentList>
</comments>
</file>

<file path=xl/sharedStrings.xml><?xml version="1.0" encoding="utf-8"?>
<sst xmlns="http://schemas.openxmlformats.org/spreadsheetml/2006/main" count="495" uniqueCount="147">
  <si>
    <t>編製機關</t>
  </si>
  <si>
    <t>表　　號</t>
  </si>
  <si>
    <t>板橋區</t>
  </si>
  <si>
    <t>三重區</t>
  </si>
  <si>
    <t>中和區</t>
  </si>
  <si>
    <t>永和區</t>
  </si>
  <si>
    <t>新莊區</t>
  </si>
  <si>
    <t>新店區</t>
  </si>
  <si>
    <t>土城區</t>
  </si>
  <si>
    <t>蘆洲區</t>
  </si>
  <si>
    <t>汐止區</t>
  </si>
  <si>
    <t>樹林區</t>
  </si>
  <si>
    <t>鶯歌區</t>
  </si>
  <si>
    <t>三峽區</t>
  </si>
  <si>
    <t>淡水區</t>
  </si>
  <si>
    <t>瑞芳區</t>
  </si>
  <si>
    <t>五股區</t>
  </si>
  <si>
    <t>泰山區</t>
  </si>
  <si>
    <t>林口區</t>
  </si>
  <si>
    <t>深坑區</t>
  </si>
  <si>
    <t>石碇區</t>
  </si>
  <si>
    <t>坪林區</t>
  </si>
  <si>
    <t>三芝區</t>
  </si>
  <si>
    <t>石門區</t>
  </si>
  <si>
    <t>八里區</t>
  </si>
  <si>
    <t>平溪區</t>
  </si>
  <si>
    <t>雙溪區</t>
  </si>
  <si>
    <t>貢寮區</t>
  </si>
  <si>
    <t>金山區</t>
  </si>
  <si>
    <t>萬里區</t>
  </si>
  <si>
    <t>烏來區</t>
  </si>
  <si>
    <t>填表</t>
  </si>
  <si>
    <t>審核</t>
  </si>
  <si>
    <t>主辦統計人員</t>
  </si>
  <si>
    <t>公 開 類</t>
  </si>
  <si>
    <t>新北市立圖書館</t>
  </si>
  <si>
    <t>月　  報</t>
  </si>
  <si>
    <t>於次月15日前編報</t>
  </si>
  <si>
    <t>館數</t>
  </si>
  <si>
    <t>藏書冊數</t>
  </si>
  <si>
    <t>借書冊數</t>
  </si>
  <si>
    <t>辦證人數</t>
  </si>
  <si>
    <t>借閱人數</t>
  </si>
  <si>
    <t>總計</t>
  </si>
  <si>
    <t>男性總計</t>
  </si>
  <si>
    <t>女性總計</t>
  </si>
  <si>
    <t>11014-02-01-2</t>
  </si>
  <si>
    <t>業務主管人員</t>
  </si>
  <si>
    <t>資料來源：新北市立圖書館</t>
  </si>
  <si>
    <t>填表說明：本表填造1式3份，1份送本府主計處，1份送會計室，1份自存。</t>
  </si>
  <si>
    <t>利用人次</t>
  </si>
  <si>
    <t>機關首長</t>
  </si>
  <si>
    <t>新 北 市 圖 書 館 利 用 概 況</t>
  </si>
  <si>
    <t>中華民國105年2月5日編製</t>
  </si>
  <si>
    <t>公 開 類</t>
  </si>
  <si>
    <t>新北市立圖書館</t>
  </si>
  <si>
    <t>月　  報</t>
  </si>
  <si>
    <t>於次月15日前編報</t>
  </si>
  <si>
    <t>11014-02-01-2</t>
  </si>
  <si>
    <t>新 北 市 圖 書 館 利 用 概 況</t>
  </si>
  <si>
    <t>館數</t>
  </si>
  <si>
    <t>藏書冊數</t>
  </si>
  <si>
    <t>借書冊數</t>
  </si>
  <si>
    <t>辦證人數</t>
  </si>
  <si>
    <t>利用人次</t>
  </si>
  <si>
    <t>借閱人數</t>
  </si>
  <si>
    <t>總計</t>
  </si>
  <si>
    <t>男性總計</t>
  </si>
  <si>
    <t>女性總計</t>
  </si>
  <si>
    <t>中華民國105年3月11日編製</t>
  </si>
  <si>
    <t>業務主管人員</t>
  </si>
  <si>
    <t>機關首長</t>
  </si>
  <si>
    <t>資料來源：新北市立圖書館</t>
  </si>
  <si>
    <t>填表說明：本表填造1式3份，1份送本府主計處，1份送會計室，1份自存。</t>
  </si>
  <si>
    <t>中華民國105年4月12日編製</t>
  </si>
  <si>
    <t>公 開 類</t>
  </si>
  <si>
    <t>新北市立圖書館</t>
  </si>
  <si>
    <t>月　  報</t>
  </si>
  <si>
    <t>於次月15日前編報</t>
  </si>
  <si>
    <t>11014-02-01-2</t>
  </si>
  <si>
    <t>新 北 市 圖 書 館 利 用 概 況</t>
  </si>
  <si>
    <t>館數</t>
  </si>
  <si>
    <t>藏書冊數</t>
  </si>
  <si>
    <t>借書冊數</t>
  </si>
  <si>
    <t>辦證人數</t>
  </si>
  <si>
    <t>利用人次</t>
  </si>
  <si>
    <t>借閱人數</t>
  </si>
  <si>
    <t>總計</t>
  </si>
  <si>
    <t>男性總計</t>
  </si>
  <si>
    <t>女性總計</t>
  </si>
  <si>
    <t>中華民國105年5月6日編製</t>
  </si>
  <si>
    <t>業務主管人員</t>
  </si>
  <si>
    <t>機關首長</t>
  </si>
  <si>
    <t>資料來源：新北市立圖書館</t>
  </si>
  <si>
    <t>填表說明：本表填造1式3份，1份送本府主計處，1份送會計室，1份自存。</t>
  </si>
  <si>
    <t>中華民國105年6月14日編製</t>
  </si>
  <si>
    <t>中華民國105年7月13日編製</t>
  </si>
  <si>
    <t xml:space="preserve">                                                                                                             中華民國 105 年 1 月                                                                             單位:冊;人次</t>
  </si>
  <si>
    <t xml:space="preserve">                                                                                                                                      中華民國 105 年 2 月                                                                                                                   單位:冊;人次</t>
  </si>
  <si>
    <t xml:space="preserve">                                                                                                                                           中華民國 105 年 3月                                                                                                               單位:冊;人次</t>
  </si>
  <si>
    <t xml:space="preserve">                                                                                                                                      中華民國 105 年 4月                                                                                                                    單位:冊;人次</t>
  </si>
  <si>
    <t xml:space="preserve">                                                                                                                                         中華民國 105 年 5月                                                                                                                  單位:冊;人次</t>
  </si>
  <si>
    <t xml:space="preserve">                                                                                                                                         中華民國 105 年 6月                                                                                                                單位:冊;人次</t>
  </si>
  <si>
    <t>公 開 類</t>
  </si>
  <si>
    <t>新北市立圖書館</t>
  </si>
  <si>
    <t>月　  報</t>
  </si>
  <si>
    <t>於次月15日前編報</t>
  </si>
  <si>
    <t>11014-02-01-2</t>
  </si>
  <si>
    <t>新 北 市 圖 書 館 利 用 概 況</t>
  </si>
  <si>
    <t>館數</t>
  </si>
  <si>
    <t>藏書冊數</t>
  </si>
  <si>
    <t>借書冊數</t>
  </si>
  <si>
    <t>辦證人數</t>
  </si>
  <si>
    <t>利用人次</t>
  </si>
  <si>
    <t>借閱人數</t>
  </si>
  <si>
    <t>總計</t>
  </si>
  <si>
    <t>男性總計</t>
  </si>
  <si>
    <t>女性總計</t>
  </si>
  <si>
    <t>公 開 類</t>
  </si>
  <si>
    <t>新北市立圖書館</t>
  </si>
  <si>
    <t>月　  報</t>
  </si>
  <si>
    <t>於次月15日前編報</t>
  </si>
  <si>
    <t>11014-02-01-2</t>
  </si>
  <si>
    <t>新 北 市 圖 書 館 利 用 概 況</t>
  </si>
  <si>
    <t xml:space="preserve">                                                                                                             中華民國 105 年 7月                                                                             單位:冊;人次</t>
  </si>
  <si>
    <t>館數</t>
  </si>
  <si>
    <t>藏書冊數</t>
  </si>
  <si>
    <t>辦證人數</t>
  </si>
  <si>
    <t>利用人次</t>
  </si>
  <si>
    <t>借閱人數</t>
  </si>
  <si>
    <t>總計</t>
  </si>
  <si>
    <t>男性總計</t>
  </si>
  <si>
    <t>女性總計</t>
  </si>
  <si>
    <t>中華民國105年8月15日編製</t>
  </si>
  <si>
    <t>業務主管人員</t>
  </si>
  <si>
    <t>機關首長</t>
  </si>
  <si>
    <t>資料來源：新北市立圖書館</t>
  </si>
  <si>
    <t>填表說明：本表填造1式3份，1份送本府主計處，1份送會計室，1份自存。</t>
  </si>
  <si>
    <t xml:space="preserve">                                                                                                             中華民國 105 年 8月                                                                             單位:冊;人次</t>
  </si>
  <si>
    <t>中華民國105年9月12日編製</t>
  </si>
  <si>
    <t>填表說明：本表填造1式4份，1份送本府主計處，1份送會計室，2份自存。</t>
  </si>
  <si>
    <t xml:space="preserve">                                                                                                             中華民國 105 年 9月                                                                             單位:冊;人次</t>
  </si>
  <si>
    <t>中華民國105年10月13日編製</t>
  </si>
  <si>
    <t>業務主管人員</t>
  </si>
  <si>
    <t>機關首長</t>
  </si>
  <si>
    <t>資料來源：新北市立圖書館</t>
  </si>
  <si>
    <t>填表說明：本表填造1式4份，1份送本府主計處，1份送會計室，2份自存。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</si>
</sst>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  <numFmt numFmtId="178" formatCode="_-* #,##0.00_-;\-* #,##0.00_-;_-* \-??_-;_-@_-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微軟正黑體"/>
      <family val="2"/>
    </font>
    <font>
      <sz val="10"/>
      <name val="微軟正黑體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新細明體"/>
      <family val="1"/>
    </font>
    <font>
      <sz val="10"/>
      <color indexed="8"/>
      <name val="MS Sans Serif"/>
      <family val="2"/>
    </font>
    <font>
      <sz val="9"/>
      <name val="細明體"/>
      <family val="3"/>
    </font>
    <font>
      <b/>
      <sz val="16"/>
      <name val="微軟正黑體"/>
      <family val="2"/>
    </font>
    <font>
      <sz val="12"/>
      <name val="細明體"/>
      <family val="3"/>
    </font>
    <font>
      <sz val="12"/>
      <name val="Tahoma"/>
      <family val="2"/>
    </font>
    <font>
      <sz val="11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微軟正黑體"/>
      <family val="2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 diagonalDown="1">
      <left/>
      <right style="thin"/>
      <top style="medium"/>
      <bottom style="thin"/>
      <diagonal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/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1" fillId="0" borderId="0">
      <alignment vertical="center"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0" fillId="0" borderId="0" applyFill="0" applyBorder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10" xfId="59" applyFont="1" applyBorder="1" applyAlignment="1">
      <alignment horizontal="center" vertical="center"/>
      <protection/>
    </xf>
    <xf numFmtId="0" fontId="3" fillId="0" borderId="0" xfId="59" applyNumberFormat="1" applyFont="1" applyFill="1" applyBorder="1" applyAlignment="1" applyProtection="1">
      <alignment vertical="center"/>
      <protection/>
    </xf>
    <xf numFmtId="176" fontId="3" fillId="0" borderId="0" xfId="60" applyNumberFormat="1" applyFont="1">
      <alignment vertical="center"/>
      <protection/>
    </xf>
    <xf numFmtId="176" fontId="3" fillId="0" borderId="0" xfId="60" applyNumberFormat="1" applyFont="1" applyAlignment="1">
      <alignment horizontal="right" vertical="center"/>
      <protection/>
    </xf>
    <xf numFmtId="0" fontId="3" fillId="0" borderId="11" xfId="59" applyFont="1" applyBorder="1" applyAlignment="1">
      <alignment horizontal="left" vertical="center"/>
      <protection/>
    </xf>
    <xf numFmtId="176" fontId="3" fillId="0" borderId="12" xfId="60" applyNumberFormat="1" applyFont="1" applyBorder="1">
      <alignment vertical="center"/>
      <protection/>
    </xf>
    <xf numFmtId="176" fontId="3" fillId="0" borderId="13" xfId="60" applyNumberFormat="1" applyFont="1" applyBorder="1" applyAlignment="1">
      <alignment horizontal="right" vertical="center"/>
      <protection/>
    </xf>
    <xf numFmtId="176" fontId="3" fillId="0" borderId="14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horizontal="right" vertical="center"/>
      <protection/>
    </xf>
    <xf numFmtId="176" fontId="3" fillId="0" borderId="0" xfId="60" applyNumberFormat="1" applyFont="1" applyBorder="1" applyAlignment="1">
      <alignment vertical="center"/>
      <protection/>
    </xf>
    <xf numFmtId="176" fontId="3" fillId="0" borderId="0" xfId="60" applyNumberFormat="1" applyFont="1" applyBorder="1">
      <alignment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7" fontId="3" fillId="0" borderId="0" xfId="60" applyNumberFormat="1" applyFont="1" applyBorder="1" applyAlignment="1">
      <alignment horizontal="right" vertical="center" wrapText="1"/>
      <protection/>
    </xf>
    <xf numFmtId="0" fontId="3" fillId="0" borderId="0" xfId="59" applyFont="1" applyAlignment="1">
      <alignment horizontal="left"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Border="1" applyAlignment="1">
      <alignment horizontal="left" vertical="center" wrapText="1"/>
      <protection/>
    </xf>
    <xf numFmtId="0" fontId="3" fillId="0" borderId="0" xfId="60" applyFont="1" applyFill="1" applyBorder="1" applyAlignment="1">
      <alignment horizontal="left" vertical="center" wrapText="1" indent="3"/>
      <protection/>
    </xf>
    <xf numFmtId="0" fontId="3" fillId="0" borderId="0" xfId="60" applyFont="1" applyAlignment="1">
      <alignment horizontal="distributed" vertical="center" indent="1"/>
      <protection/>
    </xf>
    <xf numFmtId="0" fontId="3" fillId="0" borderId="16" xfId="60" applyNumberFormat="1" applyFont="1" applyBorder="1" applyAlignment="1">
      <alignment horizontal="right" vertical="center"/>
      <protection/>
    </xf>
    <xf numFmtId="177" fontId="3" fillId="0" borderId="0" xfId="60" applyNumberFormat="1" applyFont="1" applyAlignment="1">
      <alignment horizontal="right"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6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Border="1">
      <alignment vertical="center"/>
      <protection/>
    </xf>
    <xf numFmtId="0" fontId="3" fillId="0" borderId="10" xfId="59" applyFont="1" applyBorder="1" applyAlignment="1">
      <alignment vertical="center"/>
      <protection/>
    </xf>
    <xf numFmtId="0" fontId="48" fillId="0" borderId="0" xfId="60" applyFont="1">
      <alignment vertical="center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right" vertical="center" wrapText="1"/>
      <protection/>
    </xf>
    <xf numFmtId="176" fontId="3" fillId="0" borderId="0" xfId="60" applyNumberFormat="1" applyFont="1" applyFill="1" applyAlignment="1">
      <alignment horizontal="right" vertical="center"/>
      <protection/>
    </xf>
    <xf numFmtId="176" fontId="48" fillId="0" borderId="0" xfId="60" applyNumberFormat="1" applyFont="1" applyBorder="1" applyAlignment="1">
      <alignment horizontal="right" vertical="center"/>
      <protection/>
    </xf>
    <xf numFmtId="176" fontId="48" fillId="0" borderId="0" xfId="60" applyNumberFormat="1" applyFont="1" applyFill="1" applyBorder="1" applyAlignment="1">
      <alignment horizontal="right" vertical="center"/>
      <protection/>
    </xf>
    <xf numFmtId="176" fontId="3" fillId="0" borderId="15" xfId="60" applyNumberFormat="1" applyFont="1" applyBorder="1" applyAlignment="1">
      <alignment vertical="center"/>
      <protection/>
    </xf>
    <xf numFmtId="176" fontId="3" fillId="0" borderId="15" xfId="60" applyNumberFormat="1" applyFont="1" applyFill="1" applyBorder="1" applyAlignment="1">
      <alignment vertical="center"/>
      <protection/>
    </xf>
    <xf numFmtId="0" fontId="3" fillId="0" borderId="18" xfId="60" applyNumberFormat="1" applyFont="1" applyBorder="1" applyAlignment="1">
      <alignment horizontal="center"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0" xfId="60" applyFont="1" applyFill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 vertical="justify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59" applyNumberFormat="1" applyFont="1" applyFill="1" applyBorder="1" applyAlignment="1" applyProtection="1">
      <alignment horizontal="center" vertical="center"/>
      <protection/>
    </xf>
    <xf numFmtId="0" fontId="3" fillId="0" borderId="0" xfId="59" applyFont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177" fontId="3" fillId="0" borderId="21" xfId="60" applyNumberFormat="1" applyFont="1" applyBorder="1" applyAlignment="1">
      <alignment horizontal="center" vertical="center"/>
      <protection/>
    </xf>
    <xf numFmtId="176" fontId="3" fillId="0" borderId="22" xfId="60" applyNumberFormat="1" applyFont="1" applyBorder="1" applyAlignment="1">
      <alignment horizontal="center" vertical="center"/>
      <protection/>
    </xf>
    <xf numFmtId="176" fontId="3" fillId="0" borderId="23" xfId="60" applyNumberFormat="1" applyFont="1" applyFill="1" applyBorder="1" applyAlignment="1">
      <alignment horizontal="center" vertical="center"/>
      <protection/>
    </xf>
    <xf numFmtId="176" fontId="3" fillId="0" borderId="23" xfId="60" applyNumberFormat="1" applyFont="1" applyBorder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/>
      <protection/>
    </xf>
    <xf numFmtId="0" fontId="3" fillId="0" borderId="0" xfId="59" applyFont="1" applyFill="1" applyAlignment="1">
      <alignment horizontal="left" vertical="center"/>
      <protection/>
    </xf>
    <xf numFmtId="177" fontId="3" fillId="0" borderId="24" xfId="60" applyNumberFormat="1" applyFont="1" applyBorder="1" applyAlignment="1">
      <alignment horizontal="center" vertical="center"/>
      <protection/>
    </xf>
    <xf numFmtId="176" fontId="3" fillId="0" borderId="25" xfId="60" applyNumberFormat="1" applyFont="1" applyBorder="1" applyAlignment="1">
      <alignment horizontal="center" vertical="center"/>
      <protection/>
    </xf>
    <xf numFmtId="176" fontId="3" fillId="0" borderId="26" xfId="60" applyNumberFormat="1" applyFont="1" applyFill="1" applyBorder="1" applyAlignment="1">
      <alignment horizontal="center" vertical="center"/>
      <protection/>
    </xf>
    <xf numFmtId="176" fontId="3" fillId="0" borderId="26" xfId="60" applyNumberFormat="1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/>
      <protection/>
    </xf>
    <xf numFmtId="176" fontId="3" fillId="0" borderId="14" xfId="60" applyNumberFormat="1" applyFont="1" applyFill="1" applyBorder="1" applyAlignment="1">
      <alignment horizontal="right" vertical="center"/>
      <protection/>
    </xf>
    <xf numFmtId="0" fontId="3" fillId="0" borderId="0" xfId="59" applyFont="1" applyBorder="1" applyAlignment="1">
      <alignment horizontal="left" vertical="center"/>
      <protection/>
    </xf>
    <xf numFmtId="0" fontId="13" fillId="0" borderId="0" xfId="59" applyFont="1" applyFill="1" applyBorder="1" applyAlignment="1">
      <alignment horizontal="left" vertical="center"/>
      <protection/>
    </xf>
    <xf numFmtId="176" fontId="4" fillId="0" borderId="12" xfId="60" applyNumberFormat="1" applyFont="1" applyBorder="1" applyAlignment="1">
      <alignment horizontal="right" vertical="center"/>
      <protection/>
    </xf>
    <xf numFmtId="0" fontId="0" fillId="0" borderId="20" xfId="49" applyFont="1" applyBorder="1" applyAlignment="1">
      <alignment vertical="center"/>
      <protection/>
    </xf>
    <xf numFmtId="0" fontId="10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left" vertical="center"/>
      <protection/>
    </xf>
    <xf numFmtId="176" fontId="4" fillId="0" borderId="20" xfId="60" applyNumberFormat="1" applyFont="1" applyBorder="1" applyAlignment="1">
      <alignment horizontal="right" vertical="center"/>
      <protection/>
    </xf>
  </cellXfs>
  <cellStyles count="8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10 2" xfId="34"/>
    <cellStyle name="一般 11" xfId="35"/>
    <cellStyle name="一般 11 2" xfId="36"/>
    <cellStyle name="一般 12" xfId="37"/>
    <cellStyle name="一般 13" xfId="38"/>
    <cellStyle name="一般 14" xfId="39"/>
    <cellStyle name="一般 15" xfId="40"/>
    <cellStyle name="一般 16" xfId="41"/>
    <cellStyle name="一般 16 2" xfId="42"/>
    <cellStyle name="一般 2" xfId="43"/>
    <cellStyle name="一般 2 2" xfId="44"/>
    <cellStyle name="一般 2 3" xfId="45"/>
    <cellStyle name="一般 3" xfId="46"/>
    <cellStyle name="一般 3 2" xfId="47"/>
    <cellStyle name="一般 4" xfId="48"/>
    <cellStyle name="一般 5" xfId="49"/>
    <cellStyle name="一般 5 2" xfId="50"/>
    <cellStyle name="一般 6" xfId="51"/>
    <cellStyle name="一般 6 2" xfId="52"/>
    <cellStyle name="一般 7" xfId="53"/>
    <cellStyle name="一般 7 2" xfId="54"/>
    <cellStyle name="一般 8" xfId="55"/>
    <cellStyle name="一般 8 2" xfId="56"/>
    <cellStyle name="一般 9" xfId="57"/>
    <cellStyle name="一般 9 2" xfId="58"/>
    <cellStyle name="一般_90圖書館" xfId="59"/>
    <cellStyle name="一般_93.1-12廖先生--4" xfId="60"/>
    <cellStyle name="Comma" xfId="61"/>
    <cellStyle name="千分位 2" xfId="62"/>
    <cellStyle name="千分位 2 2" xfId="63"/>
    <cellStyle name="千分位 2 3" xfId="64"/>
    <cellStyle name="千分位 2 3 2" xfId="65"/>
    <cellStyle name="千分位 2 4" xfId="66"/>
    <cellStyle name="千分位 3" xfId="67"/>
    <cellStyle name="千分位 4" xfId="68"/>
    <cellStyle name="Comma [0]" xfId="69"/>
    <cellStyle name="中等" xfId="70"/>
    <cellStyle name="合計" xfId="71"/>
    <cellStyle name="好" xfId="72"/>
    <cellStyle name="Percent" xfId="73"/>
    <cellStyle name="計算方式" xfId="74"/>
    <cellStyle name="Currency" xfId="75"/>
    <cellStyle name="Currency [0]" xfId="76"/>
    <cellStyle name="連結的儲存格" xfId="77"/>
    <cellStyle name="備註" xfId="78"/>
    <cellStyle name="說明文字" xfId="79"/>
    <cellStyle name="輔色1" xfId="80"/>
    <cellStyle name="輔色2" xfId="81"/>
    <cellStyle name="輔色3" xfId="82"/>
    <cellStyle name="輔色4" xfId="83"/>
    <cellStyle name="輔色5" xfId="84"/>
    <cellStyle name="輔色6" xfId="85"/>
    <cellStyle name="標題" xfId="86"/>
    <cellStyle name="標題 1" xfId="87"/>
    <cellStyle name="標題 2" xfId="88"/>
    <cellStyle name="標題 3" xfId="89"/>
    <cellStyle name="標題 4" xfId="90"/>
    <cellStyle name="輸入" xfId="91"/>
    <cellStyle name="輸出" xfId="92"/>
    <cellStyle name="檢查儲存格" xfId="93"/>
    <cellStyle name="壞" xfId="94"/>
    <cellStyle name="警告文字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\105&#32113;&#35336;\04-&#26376;&#32113;&#35336;-&#27599;&#26376;&#23436;&#25972;&#22577;&#34920;\10507&#26032;&#29256;&#32113;&#35336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2113;&#35336;\105&#32113;&#35336;\04-&#26376;&#32113;&#35336;-&#27599;&#26376;&#23436;&#25972;&#22577;&#34920;\10508&#26032;&#29256;&#32113;&#353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月份利用概況 (新管區)"/>
      <sheetName val="7月份利用概況(館藏地)"/>
      <sheetName val="文化局利用概況(新表)(館藏地)"/>
      <sheetName val="7月份人書比"/>
      <sheetName val="借閱率分析報表v"/>
      <sheetName val="人書比分析報表v "/>
      <sheetName val="逾期統計v"/>
      <sheetName val="逾期統計分析報表v"/>
      <sheetName val="分區各時段借閱人數v"/>
      <sheetName val="分區各時段借閱人數統計圖表v"/>
      <sheetName val="分區各時段借閱冊數v"/>
      <sheetName val="分區各時段借閱冊數統計圖表v"/>
      <sheetName val="新總館分區各時段借閱冊數"/>
      <sheetName val="館藏預約量"/>
      <sheetName val="粉絲團按讚人次"/>
      <sheetName val="總館分區資源中利用概況"/>
    </sheetNames>
    <sheetDataSet>
      <sheetData sheetId="1">
        <row r="6">
          <cell r="D6">
            <v>1</v>
          </cell>
          <cell r="F6">
            <v>555368</v>
          </cell>
          <cell r="G6">
            <v>110516</v>
          </cell>
          <cell r="H6">
            <v>53194</v>
          </cell>
          <cell r="K6">
            <v>4405</v>
          </cell>
          <cell r="L6">
            <v>2380</v>
          </cell>
          <cell r="M6">
            <v>307496</v>
          </cell>
        </row>
        <row r="18">
          <cell r="D18">
            <v>10</v>
          </cell>
          <cell r="F18">
            <v>634541</v>
          </cell>
          <cell r="G18">
            <v>125192</v>
          </cell>
          <cell r="H18">
            <v>56710</v>
          </cell>
          <cell r="K18">
            <v>705</v>
          </cell>
          <cell r="L18">
            <v>682</v>
          </cell>
          <cell r="M18">
            <v>174986</v>
          </cell>
        </row>
        <row r="26">
          <cell r="D26">
            <v>7</v>
          </cell>
          <cell r="F26">
            <v>602185</v>
          </cell>
          <cell r="G26">
            <v>98237</v>
          </cell>
          <cell r="H26">
            <v>41235</v>
          </cell>
          <cell r="K26">
            <v>862</v>
          </cell>
          <cell r="L26">
            <v>604</v>
          </cell>
          <cell r="M26">
            <v>115863</v>
          </cell>
        </row>
        <row r="31">
          <cell r="D31">
            <v>3</v>
          </cell>
          <cell r="F31">
            <v>266677</v>
          </cell>
          <cell r="G31">
            <v>39676</v>
          </cell>
          <cell r="H31">
            <v>17671</v>
          </cell>
          <cell r="K31">
            <v>321</v>
          </cell>
          <cell r="L31">
            <v>202</v>
          </cell>
          <cell r="M31">
            <v>72255</v>
          </cell>
        </row>
        <row r="37">
          <cell r="D37">
            <v>5</v>
          </cell>
          <cell r="F37">
            <v>333549</v>
          </cell>
          <cell r="G37">
            <v>54277</v>
          </cell>
          <cell r="H37">
            <v>24587</v>
          </cell>
          <cell r="K37">
            <v>479</v>
          </cell>
          <cell r="L37">
            <v>223</v>
          </cell>
          <cell r="M37">
            <v>121942</v>
          </cell>
        </row>
        <row r="45">
          <cell r="D45">
            <v>7</v>
          </cell>
          <cell r="F45">
            <v>433859</v>
          </cell>
          <cell r="G45">
            <v>82872</v>
          </cell>
          <cell r="H45">
            <v>36419</v>
          </cell>
          <cell r="K45">
            <v>823</v>
          </cell>
          <cell r="L45">
            <v>621</v>
          </cell>
          <cell r="M45">
            <v>176906</v>
          </cell>
        </row>
        <row r="63">
          <cell r="D63">
            <v>17</v>
          </cell>
          <cell r="F63">
            <v>414361</v>
          </cell>
          <cell r="G63">
            <v>59283</v>
          </cell>
          <cell r="H63">
            <v>27056</v>
          </cell>
          <cell r="K63">
            <v>729</v>
          </cell>
          <cell r="L63">
            <v>507</v>
          </cell>
          <cell r="M63">
            <v>145616</v>
          </cell>
        </row>
        <row r="69">
          <cell r="D69">
            <v>5</v>
          </cell>
          <cell r="F69">
            <v>294513</v>
          </cell>
          <cell r="G69">
            <v>38641</v>
          </cell>
          <cell r="H69">
            <v>17291</v>
          </cell>
          <cell r="K69">
            <v>197</v>
          </cell>
          <cell r="L69">
            <v>184</v>
          </cell>
          <cell r="M69">
            <v>61650</v>
          </cell>
        </row>
        <row r="75">
          <cell r="D75">
            <v>5</v>
          </cell>
          <cell r="F75">
            <v>277620</v>
          </cell>
          <cell r="G75">
            <v>49853</v>
          </cell>
          <cell r="H75">
            <v>19840</v>
          </cell>
          <cell r="K75">
            <v>661</v>
          </cell>
          <cell r="L75">
            <v>332</v>
          </cell>
          <cell r="M75">
            <v>87700</v>
          </cell>
        </row>
        <row r="84">
          <cell r="D84">
            <v>8</v>
          </cell>
          <cell r="F84">
            <v>273357</v>
          </cell>
          <cell r="G84">
            <v>34519</v>
          </cell>
          <cell r="H84">
            <v>15828</v>
          </cell>
          <cell r="K84">
            <v>378</v>
          </cell>
          <cell r="L84">
            <v>219</v>
          </cell>
          <cell r="M84">
            <v>39272</v>
          </cell>
        </row>
        <row r="92">
          <cell r="D92">
            <v>7</v>
          </cell>
          <cell r="F92">
            <v>204051</v>
          </cell>
          <cell r="G92">
            <v>34676</v>
          </cell>
          <cell r="H92">
            <v>16141</v>
          </cell>
          <cell r="K92">
            <v>317</v>
          </cell>
          <cell r="L92">
            <v>206</v>
          </cell>
          <cell r="M92">
            <v>82330</v>
          </cell>
        </row>
        <row r="95">
          <cell r="D95">
            <v>2</v>
          </cell>
          <cell r="F95">
            <v>119605</v>
          </cell>
          <cell r="G95">
            <v>14378</v>
          </cell>
          <cell r="H95">
            <v>6254</v>
          </cell>
          <cell r="K95">
            <v>297</v>
          </cell>
          <cell r="L95">
            <v>92</v>
          </cell>
          <cell r="M95">
            <v>97060</v>
          </cell>
        </row>
        <row r="97">
          <cell r="D97">
            <v>1</v>
          </cell>
          <cell r="F97">
            <v>138185</v>
          </cell>
          <cell r="G97">
            <v>16541</v>
          </cell>
          <cell r="H97">
            <v>7507</v>
          </cell>
          <cell r="K97">
            <v>143</v>
          </cell>
          <cell r="L97">
            <v>85</v>
          </cell>
          <cell r="M97">
            <v>12752</v>
          </cell>
        </row>
        <row r="102">
          <cell r="D102">
            <v>3</v>
          </cell>
          <cell r="F102">
            <v>248207</v>
          </cell>
          <cell r="G102">
            <v>43648</v>
          </cell>
          <cell r="H102">
            <v>16798</v>
          </cell>
          <cell r="K102">
            <v>474</v>
          </cell>
          <cell r="L102">
            <v>333</v>
          </cell>
          <cell r="M102">
            <v>105610</v>
          </cell>
        </row>
        <row r="105">
          <cell r="D105">
            <v>2</v>
          </cell>
          <cell r="F105">
            <v>73988</v>
          </cell>
          <cell r="G105">
            <v>6440</v>
          </cell>
          <cell r="H105">
            <v>3102</v>
          </cell>
          <cell r="K105">
            <v>61</v>
          </cell>
          <cell r="L105">
            <v>29</v>
          </cell>
          <cell r="M105">
            <v>11838</v>
          </cell>
        </row>
        <row r="111">
          <cell r="D111">
            <v>5</v>
          </cell>
          <cell r="F111">
            <v>261348</v>
          </cell>
          <cell r="G111">
            <v>26017</v>
          </cell>
          <cell r="H111">
            <v>14912</v>
          </cell>
          <cell r="K111">
            <v>155</v>
          </cell>
          <cell r="L111">
            <v>94</v>
          </cell>
          <cell r="M111">
            <v>57667</v>
          </cell>
        </row>
        <row r="115">
          <cell r="D115">
            <v>3</v>
          </cell>
          <cell r="F115">
            <v>170454</v>
          </cell>
          <cell r="G115">
            <v>18520</v>
          </cell>
          <cell r="H115">
            <v>8571</v>
          </cell>
          <cell r="K115">
            <v>156</v>
          </cell>
          <cell r="L115">
            <v>86</v>
          </cell>
          <cell r="M115">
            <v>32272</v>
          </cell>
        </row>
        <row r="117">
          <cell r="D117">
            <v>1</v>
          </cell>
          <cell r="F117">
            <v>145033</v>
          </cell>
          <cell r="G117">
            <v>22308</v>
          </cell>
          <cell r="H117">
            <v>8523</v>
          </cell>
          <cell r="K117">
            <v>943</v>
          </cell>
          <cell r="L117">
            <v>406</v>
          </cell>
          <cell r="M117">
            <v>1449</v>
          </cell>
        </row>
        <row r="119">
          <cell r="D119">
            <v>1</v>
          </cell>
          <cell r="F119">
            <v>73983</v>
          </cell>
          <cell r="G119">
            <v>5746</v>
          </cell>
          <cell r="H119">
            <v>2622</v>
          </cell>
          <cell r="K119">
            <v>37</v>
          </cell>
          <cell r="L119">
            <v>46</v>
          </cell>
          <cell r="M119">
            <v>13578</v>
          </cell>
        </row>
        <row r="121">
          <cell r="D121">
            <v>1</v>
          </cell>
          <cell r="F121">
            <v>49302</v>
          </cell>
          <cell r="G121">
            <v>1647</v>
          </cell>
          <cell r="H121">
            <v>970</v>
          </cell>
          <cell r="K121">
            <v>9</v>
          </cell>
          <cell r="L121">
            <v>2</v>
          </cell>
          <cell r="M121">
            <v>3041</v>
          </cell>
        </row>
        <row r="123">
          <cell r="D123">
            <v>1</v>
          </cell>
          <cell r="F123">
            <v>29619</v>
          </cell>
          <cell r="G123">
            <v>1641</v>
          </cell>
          <cell r="H123">
            <v>985</v>
          </cell>
          <cell r="K123">
            <v>11</v>
          </cell>
          <cell r="L123">
            <v>9</v>
          </cell>
          <cell r="M123">
            <v>1416</v>
          </cell>
        </row>
        <row r="125">
          <cell r="D125">
            <v>1</v>
          </cell>
          <cell r="F125">
            <v>75460</v>
          </cell>
          <cell r="G125">
            <v>6259</v>
          </cell>
          <cell r="H125">
            <v>3359</v>
          </cell>
          <cell r="K125">
            <v>36</v>
          </cell>
          <cell r="L125">
            <v>18</v>
          </cell>
          <cell r="M125">
            <v>8136</v>
          </cell>
        </row>
        <row r="127">
          <cell r="D127">
            <v>1</v>
          </cell>
          <cell r="F127">
            <v>45113</v>
          </cell>
          <cell r="G127">
            <v>1543</v>
          </cell>
          <cell r="H127">
            <v>957</v>
          </cell>
          <cell r="K127">
            <v>4</v>
          </cell>
          <cell r="L127">
            <v>7</v>
          </cell>
          <cell r="M127">
            <v>2124</v>
          </cell>
        </row>
        <row r="129">
          <cell r="D129">
            <v>1</v>
          </cell>
          <cell r="F129">
            <v>78243</v>
          </cell>
          <cell r="G129">
            <v>6665</v>
          </cell>
          <cell r="H129">
            <v>3146</v>
          </cell>
          <cell r="K129">
            <v>69</v>
          </cell>
          <cell r="L129">
            <v>35</v>
          </cell>
          <cell r="M129">
            <v>14927</v>
          </cell>
        </row>
        <row r="131">
          <cell r="D131">
            <v>1</v>
          </cell>
          <cell r="F131">
            <v>38944</v>
          </cell>
          <cell r="G131">
            <v>1883</v>
          </cell>
          <cell r="H131">
            <v>1211</v>
          </cell>
          <cell r="K131">
            <v>3</v>
          </cell>
          <cell r="L131">
            <v>6</v>
          </cell>
          <cell r="M131">
            <v>1826</v>
          </cell>
        </row>
        <row r="133">
          <cell r="D133">
            <v>1</v>
          </cell>
          <cell r="F133">
            <v>55483</v>
          </cell>
          <cell r="G133">
            <v>2503</v>
          </cell>
          <cell r="H133">
            <v>1430</v>
          </cell>
          <cell r="K133">
            <v>12</v>
          </cell>
          <cell r="L133">
            <v>13</v>
          </cell>
          <cell r="M133">
            <v>3229</v>
          </cell>
        </row>
        <row r="135">
          <cell r="D135">
            <v>1</v>
          </cell>
          <cell r="F135">
            <v>39127</v>
          </cell>
          <cell r="G135">
            <v>1810</v>
          </cell>
          <cell r="H135">
            <v>1120</v>
          </cell>
          <cell r="K135">
            <v>11</v>
          </cell>
          <cell r="L135">
            <v>8</v>
          </cell>
          <cell r="M135">
            <v>1615</v>
          </cell>
        </row>
        <row r="137">
          <cell r="D137">
            <v>1</v>
          </cell>
          <cell r="F137">
            <v>73086</v>
          </cell>
          <cell r="G137">
            <v>4269</v>
          </cell>
          <cell r="H137">
            <v>2050</v>
          </cell>
          <cell r="K137">
            <v>39</v>
          </cell>
          <cell r="L137">
            <v>21</v>
          </cell>
          <cell r="M137">
            <v>8170</v>
          </cell>
        </row>
        <row r="139">
          <cell r="D139">
            <v>1</v>
          </cell>
          <cell r="F139">
            <v>77155</v>
          </cell>
          <cell r="G139">
            <v>5863</v>
          </cell>
          <cell r="H139">
            <v>2481</v>
          </cell>
          <cell r="K139">
            <v>54</v>
          </cell>
          <cell r="L139">
            <v>23</v>
          </cell>
          <cell r="M139">
            <v>9692</v>
          </cell>
        </row>
        <row r="141">
          <cell r="D141">
            <v>1</v>
          </cell>
          <cell r="F141">
            <v>25637</v>
          </cell>
          <cell r="G141">
            <v>375</v>
          </cell>
          <cell r="H141">
            <v>185</v>
          </cell>
          <cell r="K141">
            <v>5</v>
          </cell>
          <cell r="L141">
            <v>0</v>
          </cell>
          <cell r="M141">
            <v>1586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月份利用概況 (新管區)"/>
      <sheetName val="8月份利用概況(館藏地)"/>
      <sheetName val="文化局利用概況(新表)(館藏地)"/>
      <sheetName val="8月份人書比"/>
      <sheetName val="借閱率分析報表v"/>
      <sheetName val="人書比分析報表v "/>
      <sheetName val="逾期統計v"/>
      <sheetName val="逾期統計分析報表v"/>
      <sheetName val="分區各時段借閱人數v"/>
      <sheetName val="分區各時段借閱人數統計圖表v"/>
      <sheetName val="分區各時段借閱冊數v"/>
      <sheetName val="分區各時段借閱冊數統計圖表v"/>
      <sheetName val="新總館分區各時段借閱冊數"/>
      <sheetName val="館藏預約量"/>
      <sheetName val="粉絲團按讚人次"/>
      <sheetName val="總館分區資源中利用概況"/>
    </sheetNames>
    <sheetDataSet>
      <sheetData sheetId="1">
        <row r="6">
          <cell r="D6">
            <v>1</v>
          </cell>
          <cell r="F6">
            <v>535009</v>
          </cell>
          <cell r="G6">
            <v>115205</v>
          </cell>
          <cell r="H6">
            <v>54520</v>
          </cell>
          <cell r="K6">
            <v>3961</v>
          </cell>
          <cell r="L6">
            <v>1912</v>
          </cell>
          <cell r="M6">
            <v>295482</v>
          </cell>
        </row>
        <row r="18">
          <cell r="D18">
            <v>10</v>
          </cell>
          <cell r="F18">
            <v>636192</v>
          </cell>
          <cell r="G18">
            <v>93048</v>
          </cell>
          <cell r="H18">
            <v>40702</v>
          </cell>
          <cell r="K18">
            <v>538</v>
          </cell>
          <cell r="L18">
            <v>666</v>
          </cell>
          <cell r="M18">
            <v>178571</v>
          </cell>
        </row>
        <row r="26">
          <cell r="D26">
            <v>7</v>
          </cell>
          <cell r="F26">
            <v>602553</v>
          </cell>
          <cell r="G26">
            <v>112975</v>
          </cell>
          <cell r="H26">
            <v>39964</v>
          </cell>
          <cell r="K26">
            <v>588</v>
          </cell>
          <cell r="L26">
            <v>403</v>
          </cell>
          <cell r="M26">
            <v>119096</v>
          </cell>
        </row>
        <row r="31">
          <cell r="D31">
            <v>3</v>
          </cell>
          <cell r="F31">
            <v>267892</v>
          </cell>
          <cell r="G31">
            <v>42315</v>
          </cell>
          <cell r="H31">
            <v>18953</v>
          </cell>
          <cell r="K31">
            <v>299</v>
          </cell>
          <cell r="L31">
            <v>188</v>
          </cell>
          <cell r="M31">
            <v>82734</v>
          </cell>
        </row>
        <row r="37">
          <cell r="D37">
            <v>5</v>
          </cell>
          <cell r="F37">
            <v>335089</v>
          </cell>
          <cell r="G37">
            <v>59811</v>
          </cell>
          <cell r="H37">
            <v>25138</v>
          </cell>
          <cell r="K37">
            <v>391</v>
          </cell>
          <cell r="L37">
            <v>246</v>
          </cell>
          <cell r="M37">
            <v>120110</v>
          </cell>
        </row>
        <row r="45">
          <cell r="D45">
            <v>7</v>
          </cell>
          <cell r="F45">
            <v>436503</v>
          </cell>
          <cell r="G45">
            <v>93810</v>
          </cell>
          <cell r="H45">
            <v>38576</v>
          </cell>
          <cell r="K45">
            <v>637</v>
          </cell>
          <cell r="L45">
            <v>448</v>
          </cell>
          <cell r="M45">
            <v>171713</v>
          </cell>
        </row>
        <row r="62">
          <cell r="D62">
            <v>16</v>
          </cell>
          <cell r="F62">
            <v>416060</v>
          </cell>
          <cell r="G62">
            <v>59486</v>
          </cell>
          <cell r="H62">
            <v>26275</v>
          </cell>
          <cell r="K62">
            <v>548</v>
          </cell>
          <cell r="L62">
            <v>420</v>
          </cell>
          <cell r="M62">
            <v>146452</v>
          </cell>
        </row>
        <row r="68">
          <cell r="D68">
            <v>5</v>
          </cell>
          <cell r="F68">
            <v>295377</v>
          </cell>
          <cell r="G68">
            <v>34305</v>
          </cell>
          <cell r="H68">
            <v>15194</v>
          </cell>
          <cell r="K68">
            <v>157</v>
          </cell>
          <cell r="L68">
            <v>148</v>
          </cell>
          <cell r="M68">
            <v>59250</v>
          </cell>
        </row>
        <row r="74">
          <cell r="D74">
            <v>5</v>
          </cell>
          <cell r="F74">
            <v>279420</v>
          </cell>
          <cell r="G74">
            <v>56003</v>
          </cell>
          <cell r="H74">
            <v>20256</v>
          </cell>
          <cell r="K74">
            <v>470</v>
          </cell>
          <cell r="L74">
            <v>242</v>
          </cell>
          <cell r="M74">
            <v>81596</v>
          </cell>
        </row>
        <row r="83">
          <cell r="D83">
            <v>8</v>
          </cell>
          <cell r="F83">
            <v>275455</v>
          </cell>
          <cell r="G83">
            <v>35480</v>
          </cell>
          <cell r="H83">
            <v>15870</v>
          </cell>
          <cell r="K83">
            <v>318</v>
          </cell>
          <cell r="L83">
            <v>190</v>
          </cell>
          <cell r="M83">
            <v>38425</v>
          </cell>
        </row>
        <row r="91">
          <cell r="D91">
            <v>7</v>
          </cell>
          <cell r="F91">
            <v>204145</v>
          </cell>
          <cell r="G91">
            <v>36022</v>
          </cell>
          <cell r="H91">
            <v>15981</v>
          </cell>
          <cell r="K91">
            <v>245</v>
          </cell>
          <cell r="L91">
            <v>149</v>
          </cell>
          <cell r="M91">
            <v>82720</v>
          </cell>
        </row>
        <row r="94">
          <cell r="D94">
            <v>2</v>
          </cell>
          <cell r="F94">
            <v>120293</v>
          </cell>
          <cell r="G94">
            <v>14890</v>
          </cell>
          <cell r="H94">
            <v>6484</v>
          </cell>
          <cell r="K94">
            <v>197</v>
          </cell>
          <cell r="L94">
            <v>61</v>
          </cell>
          <cell r="M94">
            <v>96347</v>
          </cell>
        </row>
        <row r="96">
          <cell r="D96">
            <v>1</v>
          </cell>
          <cell r="F96">
            <v>141682</v>
          </cell>
          <cell r="G96">
            <v>17121</v>
          </cell>
          <cell r="H96">
            <v>7772</v>
          </cell>
          <cell r="K96">
            <v>98</v>
          </cell>
          <cell r="L96">
            <v>73</v>
          </cell>
          <cell r="M96">
            <v>11473</v>
          </cell>
        </row>
        <row r="101">
          <cell r="D101">
            <v>3</v>
          </cell>
          <cell r="F101">
            <v>249590</v>
          </cell>
          <cell r="G101">
            <v>42239</v>
          </cell>
          <cell r="H101">
            <v>16122</v>
          </cell>
          <cell r="K101">
            <v>426</v>
          </cell>
          <cell r="L101">
            <v>224</v>
          </cell>
          <cell r="M101">
            <v>104003</v>
          </cell>
        </row>
        <row r="104">
          <cell r="D104">
            <v>2</v>
          </cell>
          <cell r="F104">
            <v>74195</v>
          </cell>
          <cell r="G104">
            <v>6699</v>
          </cell>
          <cell r="H104">
            <v>3122</v>
          </cell>
          <cell r="K104">
            <v>52</v>
          </cell>
          <cell r="L104">
            <v>27</v>
          </cell>
          <cell r="M104">
            <v>12132</v>
          </cell>
        </row>
        <row r="110">
          <cell r="D110">
            <v>5</v>
          </cell>
          <cell r="F110">
            <v>262607</v>
          </cell>
          <cell r="G110">
            <v>29515</v>
          </cell>
          <cell r="H110">
            <v>15897</v>
          </cell>
          <cell r="K110">
            <v>101</v>
          </cell>
          <cell r="L110">
            <v>77</v>
          </cell>
          <cell r="M110">
            <v>56574</v>
          </cell>
        </row>
        <row r="114">
          <cell r="D114">
            <v>3</v>
          </cell>
          <cell r="F114">
            <v>171298</v>
          </cell>
          <cell r="G114">
            <v>19350</v>
          </cell>
          <cell r="H114">
            <v>8633</v>
          </cell>
          <cell r="K114">
            <v>121</v>
          </cell>
          <cell r="L114">
            <v>76</v>
          </cell>
          <cell r="M114">
            <v>47744</v>
          </cell>
        </row>
        <row r="116">
          <cell r="D116">
            <v>1</v>
          </cell>
          <cell r="F116">
            <v>147210</v>
          </cell>
          <cell r="G116">
            <v>26948</v>
          </cell>
          <cell r="H116">
            <v>10108</v>
          </cell>
          <cell r="K116">
            <v>892</v>
          </cell>
          <cell r="L116">
            <v>401</v>
          </cell>
          <cell r="M116">
            <v>41255</v>
          </cell>
        </row>
        <row r="118">
          <cell r="D118">
            <v>1</v>
          </cell>
          <cell r="F118">
            <v>74135</v>
          </cell>
          <cell r="G118">
            <v>5728</v>
          </cell>
          <cell r="H118">
            <v>2586</v>
          </cell>
          <cell r="K118">
            <v>28</v>
          </cell>
          <cell r="L118">
            <v>35</v>
          </cell>
          <cell r="M118">
            <v>14552</v>
          </cell>
        </row>
        <row r="120">
          <cell r="D120">
            <v>1</v>
          </cell>
          <cell r="F120">
            <v>49455</v>
          </cell>
          <cell r="G120">
            <v>1450</v>
          </cell>
          <cell r="H120">
            <v>945</v>
          </cell>
          <cell r="K120">
            <v>6</v>
          </cell>
          <cell r="L120">
            <v>1</v>
          </cell>
          <cell r="M120">
            <v>2982</v>
          </cell>
        </row>
        <row r="122">
          <cell r="D122">
            <v>1</v>
          </cell>
          <cell r="F122">
            <v>29693</v>
          </cell>
          <cell r="G122">
            <v>1598</v>
          </cell>
          <cell r="H122">
            <v>982</v>
          </cell>
          <cell r="K122">
            <v>19</v>
          </cell>
          <cell r="L122">
            <v>18</v>
          </cell>
          <cell r="M122">
            <v>1421</v>
          </cell>
        </row>
        <row r="124">
          <cell r="D124">
            <v>1</v>
          </cell>
          <cell r="F124">
            <v>75770</v>
          </cell>
          <cell r="G124">
            <v>5999</v>
          </cell>
          <cell r="H124">
            <v>3216</v>
          </cell>
          <cell r="K124">
            <v>16</v>
          </cell>
          <cell r="L124">
            <v>17</v>
          </cell>
          <cell r="M124">
            <v>9111</v>
          </cell>
        </row>
        <row r="126">
          <cell r="D126">
            <v>1</v>
          </cell>
          <cell r="F126">
            <v>45286</v>
          </cell>
          <cell r="G126">
            <v>1540</v>
          </cell>
          <cell r="H126">
            <v>924</v>
          </cell>
          <cell r="K126">
            <v>4</v>
          </cell>
          <cell r="L126">
            <v>10</v>
          </cell>
          <cell r="M126">
            <v>2023</v>
          </cell>
        </row>
        <row r="128">
          <cell r="D128">
            <v>1</v>
          </cell>
          <cell r="F128">
            <v>78968</v>
          </cell>
          <cell r="G128">
            <v>8796</v>
          </cell>
          <cell r="H128">
            <v>3904</v>
          </cell>
          <cell r="K128">
            <v>42</v>
          </cell>
          <cell r="L128">
            <v>25</v>
          </cell>
          <cell r="M128">
            <v>13012</v>
          </cell>
        </row>
        <row r="130">
          <cell r="D130">
            <v>1</v>
          </cell>
          <cell r="F130">
            <v>39061</v>
          </cell>
          <cell r="G130">
            <v>1754</v>
          </cell>
          <cell r="H130">
            <v>1207</v>
          </cell>
          <cell r="K130">
            <v>4</v>
          </cell>
          <cell r="L130">
            <v>4</v>
          </cell>
          <cell r="M130">
            <v>1935</v>
          </cell>
        </row>
        <row r="132">
          <cell r="D132">
            <v>1</v>
          </cell>
          <cell r="F132">
            <v>54670</v>
          </cell>
          <cell r="G132">
            <v>2108</v>
          </cell>
          <cell r="H132">
            <v>1225</v>
          </cell>
          <cell r="K132">
            <v>8</v>
          </cell>
          <cell r="L132">
            <v>8</v>
          </cell>
          <cell r="M132">
            <v>3097</v>
          </cell>
        </row>
        <row r="134">
          <cell r="D134">
            <v>1</v>
          </cell>
          <cell r="F134">
            <v>39354</v>
          </cell>
          <cell r="G134">
            <v>1661</v>
          </cell>
          <cell r="H134">
            <v>936</v>
          </cell>
          <cell r="K134">
            <v>11</v>
          </cell>
          <cell r="L134">
            <v>11</v>
          </cell>
          <cell r="M134">
            <v>1821</v>
          </cell>
        </row>
        <row r="136">
          <cell r="D136">
            <v>1</v>
          </cell>
          <cell r="F136">
            <v>73354</v>
          </cell>
          <cell r="G136">
            <v>4183</v>
          </cell>
          <cell r="H136">
            <v>2007</v>
          </cell>
          <cell r="K136">
            <v>56</v>
          </cell>
          <cell r="L136">
            <v>17</v>
          </cell>
          <cell r="M136">
            <v>7507</v>
          </cell>
        </row>
        <row r="138">
          <cell r="D138">
            <v>1</v>
          </cell>
          <cell r="F138">
            <v>77689</v>
          </cell>
          <cell r="G138">
            <v>6251</v>
          </cell>
          <cell r="H138">
            <v>2512</v>
          </cell>
          <cell r="K138">
            <v>50</v>
          </cell>
          <cell r="L138">
            <v>11</v>
          </cell>
          <cell r="M138">
            <v>8619</v>
          </cell>
        </row>
        <row r="140">
          <cell r="D140">
            <v>1</v>
          </cell>
          <cell r="F140">
            <v>25637</v>
          </cell>
          <cell r="G140">
            <v>116</v>
          </cell>
          <cell r="H140">
            <v>78</v>
          </cell>
          <cell r="K140">
            <v>6</v>
          </cell>
          <cell r="L140">
            <v>0</v>
          </cell>
          <cell r="M140">
            <v>1473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" sqref="J10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5.625" style="11" customWidth="1"/>
    <col min="8" max="8" width="13.50390625" style="15" customWidth="1"/>
    <col min="9" max="16384" width="9.00390625" style="15" customWidth="1"/>
  </cols>
  <sheetData>
    <row r="1" spans="1:7" ht="15.75">
      <c r="A1" s="1" t="s">
        <v>34</v>
      </c>
      <c r="B1" s="2"/>
      <c r="C1" s="11"/>
      <c r="D1" s="9"/>
      <c r="E1" s="11"/>
      <c r="F1" s="26" t="s">
        <v>0</v>
      </c>
      <c r="G1" s="24" t="s">
        <v>35</v>
      </c>
    </row>
    <row r="2" spans="1:7" ht="15.75">
      <c r="A2" s="1" t="s">
        <v>36</v>
      </c>
      <c r="B2" s="5" t="s">
        <v>37</v>
      </c>
      <c r="C2" s="6"/>
      <c r="D2" s="59"/>
      <c r="E2" s="60"/>
      <c r="F2" s="26" t="s">
        <v>1</v>
      </c>
      <c r="G2" s="24" t="s">
        <v>46</v>
      </c>
    </row>
    <row r="3" spans="1:7" ht="27" customHeight="1">
      <c r="A3" s="61" t="s">
        <v>52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97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45" t="s">
        <v>38</v>
      </c>
      <c r="C5" s="46" t="s">
        <v>39</v>
      </c>
      <c r="D5" s="46" t="s">
        <v>40</v>
      </c>
      <c r="E5" s="46" t="s">
        <v>41</v>
      </c>
      <c r="F5" s="47" t="s">
        <v>50</v>
      </c>
      <c r="G5" s="48" t="s">
        <v>42</v>
      </c>
    </row>
    <row r="6" spans="1:7" ht="19.5" customHeight="1">
      <c r="A6" s="44" t="s">
        <v>43</v>
      </c>
      <c r="B6" s="7">
        <f aca="true" t="shared" si="0" ref="B6:G6">SUM(B9:B37)</f>
        <v>102</v>
      </c>
      <c r="C6" s="8">
        <f t="shared" si="0"/>
        <v>5957443</v>
      </c>
      <c r="D6" s="8">
        <f t="shared" si="0"/>
        <v>723812</v>
      </c>
      <c r="E6" s="8">
        <f t="shared" si="0"/>
        <v>10534</v>
      </c>
      <c r="F6" s="8">
        <f t="shared" si="0"/>
        <v>1354873</v>
      </c>
      <c r="G6" s="8">
        <f t="shared" si="0"/>
        <v>297928</v>
      </c>
    </row>
    <row r="7" spans="1:7" ht="19.5" customHeight="1">
      <c r="A7" s="34" t="s">
        <v>44</v>
      </c>
      <c r="B7" s="19"/>
      <c r="C7" s="29"/>
      <c r="D7" s="29"/>
      <c r="E7" s="29"/>
      <c r="F7" s="30"/>
      <c r="G7" s="22">
        <f>G6*0.378385</f>
        <v>112731.48628000001</v>
      </c>
    </row>
    <row r="8" spans="1:7" ht="19.5" customHeight="1">
      <c r="A8" s="35" t="s">
        <v>45</v>
      </c>
      <c r="B8" s="19"/>
      <c r="C8" s="29"/>
      <c r="D8" s="29"/>
      <c r="E8" s="29"/>
      <c r="F8" s="30"/>
      <c r="G8" s="22">
        <f>G6*0.621615</f>
        <v>185196.51372000002</v>
      </c>
    </row>
    <row r="9" spans="1:7" s="25" customFormat="1" ht="19.5" customHeight="1">
      <c r="A9" s="36" t="s">
        <v>2</v>
      </c>
      <c r="B9" s="8">
        <v>10</v>
      </c>
      <c r="C9" s="8">
        <v>1147106</v>
      </c>
      <c r="D9" s="8">
        <v>178503</v>
      </c>
      <c r="E9" s="8">
        <v>5109</v>
      </c>
      <c r="F9" s="8">
        <v>323786</v>
      </c>
      <c r="G9" s="8">
        <v>78989</v>
      </c>
    </row>
    <row r="10" spans="1:7" ht="19.5" customHeight="1">
      <c r="A10" s="36" t="s">
        <v>3</v>
      </c>
      <c r="B10" s="9">
        <v>7</v>
      </c>
      <c r="C10" s="9">
        <v>633833</v>
      </c>
      <c r="D10" s="9">
        <v>64052</v>
      </c>
      <c r="E10" s="9">
        <v>592</v>
      </c>
      <c r="F10" s="9">
        <v>129431</v>
      </c>
      <c r="G10" s="9">
        <v>24496</v>
      </c>
    </row>
    <row r="11" spans="1:7" ht="19.5" customHeight="1">
      <c r="A11" s="36" t="s">
        <v>4</v>
      </c>
      <c r="B11" s="9">
        <v>3</v>
      </c>
      <c r="C11" s="10">
        <v>252455</v>
      </c>
      <c r="D11" s="10">
        <v>34339</v>
      </c>
      <c r="E11" s="9">
        <v>360</v>
      </c>
      <c r="F11" s="9">
        <v>59486</v>
      </c>
      <c r="G11" s="10">
        <v>13489</v>
      </c>
    </row>
    <row r="12" spans="1:7" ht="19.5" customHeight="1">
      <c r="A12" s="36" t="s">
        <v>5</v>
      </c>
      <c r="B12" s="9">
        <v>5</v>
      </c>
      <c r="C12" s="10">
        <v>321163</v>
      </c>
      <c r="D12" s="10">
        <v>49666</v>
      </c>
      <c r="E12" s="9">
        <v>365</v>
      </c>
      <c r="F12" s="9">
        <v>94790</v>
      </c>
      <c r="G12" s="10">
        <v>18722</v>
      </c>
    </row>
    <row r="13" spans="1:7" ht="19.5" customHeight="1">
      <c r="A13" s="37" t="s">
        <v>6</v>
      </c>
      <c r="B13" s="22">
        <v>6</v>
      </c>
      <c r="C13" s="21">
        <v>415898</v>
      </c>
      <c r="D13" s="21">
        <v>73186</v>
      </c>
      <c r="E13" s="9">
        <v>665</v>
      </c>
      <c r="F13" s="9">
        <v>125474</v>
      </c>
      <c r="G13" s="21">
        <v>28957</v>
      </c>
    </row>
    <row r="14" spans="1:7" ht="19.5" customHeight="1">
      <c r="A14" s="37" t="s">
        <v>7</v>
      </c>
      <c r="B14" s="22">
        <v>17</v>
      </c>
      <c r="C14" s="22">
        <v>410298</v>
      </c>
      <c r="D14" s="22">
        <v>50951</v>
      </c>
      <c r="E14" s="9">
        <v>702</v>
      </c>
      <c r="F14" s="9">
        <v>127379</v>
      </c>
      <c r="G14" s="10">
        <v>20592</v>
      </c>
    </row>
    <row r="15" spans="1:7" ht="19.5" customHeight="1">
      <c r="A15" s="36" t="s">
        <v>8</v>
      </c>
      <c r="B15" s="9">
        <v>5</v>
      </c>
      <c r="C15" s="9">
        <v>287603</v>
      </c>
      <c r="D15" s="9">
        <v>29440</v>
      </c>
      <c r="E15" s="9">
        <v>264</v>
      </c>
      <c r="F15" s="9">
        <v>42865</v>
      </c>
      <c r="G15" s="21">
        <v>11675</v>
      </c>
    </row>
    <row r="16" spans="1:7" ht="19.5" customHeight="1">
      <c r="A16" s="36" t="s">
        <v>9</v>
      </c>
      <c r="B16" s="9">
        <v>5</v>
      </c>
      <c r="C16" s="10">
        <v>267159</v>
      </c>
      <c r="D16" s="10">
        <v>37991</v>
      </c>
      <c r="E16" s="9">
        <v>338</v>
      </c>
      <c r="F16" s="9">
        <v>63031</v>
      </c>
      <c r="G16" s="10">
        <v>14059</v>
      </c>
    </row>
    <row r="17" spans="1:7" ht="19.5" customHeight="1">
      <c r="A17" s="38" t="s">
        <v>10</v>
      </c>
      <c r="B17" s="9">
        <v>8</v>
      </c>
      <c r="C17" s="10">
        <v>258254</v>
      </c>
      <c r="D17" s="10">
        <v>29668</v>
      </c>
      <c r="E17" s="9">
        <v>387</v>
      </c>
      <c r="F17" s="9">
        <v>30457</v>
      </c>
      <c r="G17" s="21">
        <v>12021</v>
      </c>
    </row>
    <row r="18" spans="1:7" ht="19.5" customHeight="1">
      <c r="A18" s="36" t="s">
        <v>11</v>
      </c>
      <c r="B18" s="9">
        <v>7</v>
      </c>
      <c r="C18" s="10">
        <v>197240</v>
      </c>
      <c r="D18" s="10">
        <v>30874</v>
      </c>
      <c r="E18" s="9">
        <v>291</v>
      </c>
      <c r="F18" s="9">
        <v>63415</v>
      </c>
      <c r="G18" s="10">
        <v>12873</v>
      </c>
    </row>
    <row r="19" spans="1:7" ht="19.5" customHeight="1">
      <c r="A19" s="36" t="s">
        <v>12</v>
      </c>
      <c r="B19" s="9">
        <v>2</v>
      </c>
      <c r="C19" s="10">
        <v>118013</v>
      </c>
      <c r="D19" s="10">
        <v>13507</v>
      </c>
      <c r="E19" s="9">
        <v>106</v>
      </c>
      <c r="F19" s="9">
        <v>49545</v>
      </c>
      <c r="G19" s="21">
        <v>5142</v>
      </c>
    </row>
    <row r="20" spans="1:7" ht="19.5" customHeight="1">
      <c r="A20" s="36" t="s">
        <v>13</v>
      </c>
      <c r="B20" s="9">
        <v>1</v>
      </c>
      <c r="C20" s="10">
        <v>117517</v>
      </c>
      <c r="D20" s="10">
        <v>13844</v>
      </c>
      <c r="E20" s="9">
        <v>100</v>
      </c>
      <c r="F20" s="9">
        <v>9572</v>
      </c>
      <c r="G20" s="10">
        <v>5614</v>
      </c>
    </row>
    <row r="21" spans="1:7" ht="19.5" customHeight="1">
      <c r="A21" s="36" t="s">
        <v>14</v>
      </c>
      <c r="B21" s="9">
        <v>3</v>
      </c>
      <c r="C21" s="10">
        <v>239624</v>
      </c>
      <c r="D21" s="10">
        <v>37539</v>
      </c>
      <c r="E21" s="9">
        <v>397</v>
      </c>
      <c r="F21" s="9">
        <v>82902</v>
      </c>
      <c r="G21" s="21">
        <v>12254</v>
      </c>
    </row>
    <row r="22" spans="1:7" ht="19.5" customHeight="1">
      <c r="A22" s="36" t="s">
        <v>15</v>
      </c>
      <c r="B22" s="9">
        <v>2</v>
      </c>
      <c r="C22" s="10">
        <v>70903</v>
      </c>
      <c r="D22" s="10">
        <v>4877</v>
      </c>
      <c r="E22" s="9">
        <v>48</v>
      </c>
      <c r="F22" s="9">
        <v>7790</v>
      </c>
      <c r="G22" s="10">
        <v>2211</v>
      </c>
    </row>
    <row r="23" spans="1:7" ht="19.5" customHeight="1">
      <c r="A23" s="36" t="s">
        <v>16</v>
      </c>
      <c r="B23" s="9">
        <v>5</v>
      </c>
      <c r="C23" s="10">
        <v>255425</v>
      </c>
      <c r="D23" s="10">
        <v>23695</v>
      </c>
      <c r="E23" s="9">
        <v>128</v>
      </c>
      <c r="F23" s="9">
        <v>47723</v>
      </c>
      <c r="G23" s="21">
        <v>12988</v>
      </c>
    </row>
    <row r="24" spans="1:7" ht="19.5" customHeight="1">
      <c r="A24" s="38" t="s">
        <v>17</v>
      </c>
      <c r="B24" s="9">
        <v>3</v>
      </c>
      <c r="C24" s="10">
        <v>165726</v>
      </c>
      <c r="D24" s="10">
        <v>16135</v>
      </c>
      <c r="E24" s="9">
        <v>119</v>
      </c>
      <c r="F24" s="9">
        <v>45974</v>
      </c>
      <c r="G24" s="10">
        <v>6669</v>
      </c>
    </row>
    <row r="25" spans="1:7" ht="19.5" customHeight="1">
      <c r="A25" s="38" t="s">
        <v>18</v>
      </c>
      <c r="B25" s="9">
        <v>1</v>
      </c>
      <c r="C25" s="10">
        <v>139514</v>
      </c>
      <c r="D25" s="10">
        <v>1605</v>
      </c>
      <c r="E25" s="9">
        <v>63</v>
      </c>
      <c r="F25" s="9">
        <v>7086</v>
      </c>
      <c r="G25" s="21">
        <v>1295</v>
      </c>
    </row>
    <row r="26" spans="1:7" ht="19.5" customHeight="1">
      <c r="A26" s="38" t="s">
        <v>19</v>
      </c>
      <c r="B26" s="9">
        <v>1</v>
      </c>
      <c r="C26" s="10">
        <v>72661</v>
      </c>
      <c r="D26" s="10">
        <v>4944</v>
      </c>
      <c r="E26" s="9">
        <v>44</v>
      </c>
      <c r="F26" s="9">
        <v>12112</v>
      </c>
      <c r="G26" s="10">
        <v>2159</v>
      </c>
    </row>
    <row r="27" spans="1:7" ht="19.5" customHeight="1">
      <c r="A27" s="38" t="s">
        <v>20</v>
      </c>
      <c r="B27" s="9">
        <v>1</v>
      </c>
      <c r="C27" s="10">
        <v>56400</v>
      </c>
      <c r="D27" s="10">
        <v>1364</v>
      </c>
      <c r="E27" s="9">
        <v>4</v>
      </c>
      <c r="F27" s="9">
        <v>1691</v>
      </c>
      <c r="G27" s="21">
        <v>869</v>
      </c>
    </row>
    <row r="28" spans="1:7" ht="19.5" customHeight="1">
      <c r="A28" s="38" t="s">
        <v>21</v>
      </c>
      <c r="B28" s="9">
        <v>1</v>
      </c>
      <c r="C28" s="10">
        <v>36160</v>
      </c>
      <c r="D28" s="10">
        <v>1336</v>
      </c>
      <c r="E28" s="9">
        <v>12</v>
      </c>
      <c r="F28" s="9">
        <v>1042</v>
      </c>
      <c r="G28" s="10">
        <v>782</v>
      </c>
    </row>
    <row r="29" spans="1:7" ht="19.5" customHeight="1">
      <c r="A29" s="36" t="s">
        <v>22</v>
      </c>
      <c r="B29" s="9">
        <v>1</v>
      </c>
      <c r="C29" s="10">
        <v>74093</v>
      </c>
      <c r="D29" s="10">
        <v>5025</v>
      </c>
      <c r="E29" s="9">
        <v>248</v>
      </c>
      <c r="F29" s="9">
        <v>5653</v>
      </c>
      <c r="G29" s="21">
        <v>2313</v>
      </c>
    </row>
    <row r="30" spans="1:7" ht="19.5" customHeight="1">
      <c r="A30" s="36" t="s">
        <v>23</v>
      </c>
      <c r="B30" s="9">
        <v>1</v>
      </c>
      <c r="C30" s="10">
        <v>43706</v>
      </c>
      <c r="D30" s="10">
        <v>1408</v>
      </c>
      <c r="E30" s="9">
        <v>4</v>
      </c>
      <c r="F30" s="9">
        <v>1324</v>
      </c>
      <c r="G30" s="10">
        <v>789</v>
      </c>
    </row>
    <row r="31" spans="1:7" ht="19.5" customHeight="1">
      <c r="A31" s="36" t="s">
        <v>24</v>
      </c>
      <c r="B31" s="9">
        <v>1</v>
      </c>
      <c r="C31" s="10">
        <v>75453</v>
      </c>
      <c r="D31" s="10">
        <v>6412</v>
      </c>
      <c r="E31" s="9">
        <v>53</v>
      </c>
      <c r="F31" s="9">
        <v>7018</v>
      </c>
      <c r="G31" s="21">
        <v>2807</v>
      </c>
    </row>
    <row r="32" spans="1:7" ht="19.5" customHeight="1">
      <c r="A32" s="36" t="s">
        <v>25</v>
      </c>
      <c r="B32" s="9">
        <v>1</v>
      </c>
      <c r="C32" s="10">
        <v>37698</v>
      </c>
      <c r="D32" s="10">
        <v>1522</v>
      </c>
      <c r="E32" s="9">
        <v>12</v>
      </c>
      <c r="F32" s="9">
        <v>1563</v>
      </c>
      <c r="G32" s="10">
        <v>988</v>
      </c>
    </row>
    <row r="33" spans="1:7" ht="19.5" customHeight="1">
      <c r="A33" s="36" t="s">
        <v>26</v>
      </c>
      <c r="B33" s="9">
        <v>1</v>
      </c>
      <c r="C33" s="10">
        <v>53852</v>
      </c>
      <c r="D33" s="10">
        <v>1690</v>
      </c>
      <c r="E33" s="9">
        <v>10</v>
      </c>
      <c r="F33" s="9">
        <v>2110</v>
      </c>
      <c r="G33" s="21">
        <v>994</v>
      </c>
    </row>
    <row r="34" spans="1:7" ht="19.5" customHeight="1">
      <c r="A34" s="36" t="s">
        <v>27</v>
      </c>
      <c r="B34" s="9">
        <v>1</v>
      </c>
      <c r="C34" s="10">
        <v>37648</v>
      </c>
      <c r="D34" s="10">
        <v>1932</v>
      </c>
      <c r="E34" s="9">
        <v>13</v>
      </c>
      <c r="F34" s="9">
        <v>1515</v>
      </c>
      <c r="G34" s="10">
        <v>790</v>
      </c>
    </row>
    <row r="35" spans="1:7" ht="19.5" customHeight="1">
      <c r="A35" s="36" t="s">
        <v>28</v>
      </c>
      <c r="B35" s="9">
        <v>1</v>
      </c>
      <c r="C35" s="10">
        <v>71435</v>
      </c>
      <c r="D35" s="10">
        <v>3602</v>
      </c>
      <c r="E35" s="9">
        <v>25</v>
      </c>
      <c r="F35" s="9">
        <v>5468</v>
      </c>
      <c r="G35" s="21">
        <v>1563</v>
      </c>
    </row>
    <row r="36" spans="1:7" ht="19.5" customHeight="1">
      <c r="A36" s="36" t="s">
        <v>29</v>
      </c>
      <c r="B36" s="9">
        <v>1</v>
      </c>
      <c r="C36" s="10">
        <v>74975</v>
      </c>
      <c r="D36" s="10">
        <v>4636</v>
      </c>
      <c r="E36" s="9">
        <v>75</v>
      </c>
      <c r="F36" s="9">
        <v>4671</v>
      </c>
      <c r="G36" s="10">
        <v>1766</v>
      </c>
    </row>
    <row r="37" spans="1:7" ht="19.5" customHeight="1" thickBot="1">
      <c r="A37" s="39" t="s">
        <v>30</v>
      </c>
      <c r="B37" s="12">
        <v>1</v>
      </c>
      <c r="C37" s="31">
        <v>25631</v>
      </c>
      <c r="D37" s="31">
        <v>69</v>
      </c>
      <c r="E37" s="12">
        <v>0</v>
      </c>
      <c r="F37" s="12">
        <v>0</v>
      </c>
      <c r="G37" s="32">
        <v>62</v>
      </c>
    </row>
    <row r="38" spans="1:7" ht="15.75">
      <c r="A38" s="36"/>
      <c r="B38" s="13"/>
      <c r="C38" s="10"/>
      <c r="D38" s="10"/>
      <c r="E38" s="10"/>
      <c r="F38" s="22"/>
      <c r="G38" s="49" t="s">
        <v>53</v>
      </c>
    </row>
    <row r="39" spans="1:7" ht="15.75">
      <c r="A39" s="40" t="s">
        <v>31</v>
      </c>
      <c r="B39" s="42" t="s">
        <v>32</v>
      </c>
      <c r="C39" s="2"/>
      <c r="D39" s="14" t="s">
        <v>47</v>
      </c>
      <c r="E39" s="2"/>
      <c r="F39" s="50" t="s">
        <v>51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48</v>
      </c>
      <c r="B43" s="16"/>
      <c r="C43" s="16"/>
      <c r="D43" s="16"/>
      <c r="E43" s="16"/>
      <c r="F43" s="27"/>
      <c r="G43" s="16"/>
    </row>
    <row r="44" spans="1:5" ht="15.75">
      <c r="A44" s="14" t="s">
        <v>49</v>
      </c>
      <c r="B44" s="17"/>
      <c r="E44" s="4"/>
    </row>
    <row r="45" ht="15.75">
      <c r="A45" s="40"/>
    </row>
  </sheetData>
  <sheetProtection sheet="1"/>
  <mergeCells count="3">
    <mergeCell ref="D2:E2"/>
    <mergeCell ref="A3:G3"/>
    <mergeCell ref="A4:G4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="84" zoomScaleNormal="84" zoomScalePageLayoutView="0" workbookViewId="0" topLeftCell="A1">
      <selection activeCell="A4" sqref="A4:G4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5.625" style="11" customWidth="1"/>
    <col min="8" max="8" width="13.50390625" style="15" customWidth="1"/>
    <col min="9" max="16384" width="9.00390625" style="15" customWidth="1"/>
  </cols>
  <sheetData>
    <row r="1" spans="1:7" ht="15.75">
      <c r="A1" s="1" t="s">
        <v>54</v>
      </c>
      <c r="B1" s="2"/>
      <c r="C1" s="11"/>
      <c r="D1" s="9"/>
      <c r="E1" s="11"/>
      <c r="F1" s="26" t="s">
        <v>0</v>
      </c>
      <c r="G1" s="24" t="s">
        <v>55</v>
      </c>
    </row>
    <row r="2" spans="1:7" ht="15.75">
      <c r="A2" s="1" t="s">
        <v>56</v>
      </c>
      <c r="B2" s="5" t="s">
        <v>57</v>
      </c>
      <c r="C2" s="6"/>
      <c r="D2" s="59"/>
      <c r="E2" s="60"/>
      <c r="F2" s="26" t="s">
        <v>1</v>
      </c>
      <c r="G2" s="24" t="s">
        <v>58</v>
      </c>
    </row>
    <row r="3" spans="1:7" ht="27" customHeight="1">
      <c r="A3" s="61" t="s">
        <v>59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98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45" t="s">
        <v>60</v>
      </c>
      <c r="C5" s="46" t="s">
        <v>61</v>
      </c>
      <c r="D5" s="46" t="s">
        <v>62</v>
      </c>
      <c r="E5" s="46" t="s">
        <v>63</v>
      </c>
      <c r="F5" s="47" t="s">
        <v>64</v>
      </c>
      <c r="G5" s="48" t="s">
        <v>65</v>
      </c>
    </row>
    <row r="6" spans="1:7" ht="19.5" customHeight="1">
      <c r="A6" s="44" t="s">
        <v>66</v>
      </c>
      <c r="B6" s="7">
        <f>SUM(B9:B37)</f>
        <v>102</v>
      </c>
      <c r="C6" s="8">
        <v>5966047</v>
      </c>
      <c r="D6" s="8">
        <v>562026</v>
      </c>
      <c r="E6" s="8">
        <v>8726</v>
      </c>
      <c r="F6" s="8">
        <v>974019</v>
      </c>
      <c r="G6" s="8">
        <v>230580</v>
      </c>
    </row>
    <row r="7" spans="1:7" ht="19.5" customHeight="1">
      <c r="A7" s="34" t="s">
        <v>67</v>
      </c>
      <c r="B7" s="19"/>
      <c r="C7" s="29"/>
      <c r="D7" s="29"/>
      <c r="E7" s="29"/>
      <c r="F7" s="30"/>
      <c r="G7" s="22">
        <v>85869.87653034</v>
      </c>
    </row>
    <row r="8" spans="1:7" ht="19.5" customHeight="1">
      <c r="A8" s="35" t="s">
        <v>68</v>
      </c>
      <c r="B8" s="19"/>
      <c r="C8" s="29"/>
      <c r="D8" s="29"/>
      <c r="E8" s="29"/>
      <c r="F8" s="30"/>
      <c r="G8" s="22">
        <v>144710.12346966</v>
      </c>
    </row>
    <row r="9" spans="1:7" s="25" customFormat="1" ht="19.5" customHeight="1">
      <c r="A9" s="36" t="s">
        <v>2</v>
      </c>
      <c r="B9" s="8">
        <v>10</v>
      </c>
      <c r="C9" s="8">
        <v>1148434</v>
      </c>
      <c r="D9" s="8">
        <v>141853</v>
      </c>
      <c r="E9" s="8">
        <v>4082</v>
      </c>
      <c r="F9" s="8">
        <v>224602</v>
      </c>
      <c r="G9" s="8">
        <v>62062</v>
      </c>
    </row>
    <row r="10" spans="1:7" ht="19.5" customHeight="1">
      <c r="A10" s="36" t="s">
        <v>3</v>
      </c>
      <c r="B10" s="9">
        <v>7</v>
      </c>
      <c r="C10" s="9">
        <v>635169</v>
      </c>
      <c r="D10" s="9">
        <v>46966</v>
      </c>
      <c r="E10" s="9">
        <v>488</v>
      </c>
      <c r="F10" s="9">
        <v>119261</v>
      </c>
      <c r="G10" s="9">
        <v>18180</v>
      </c>
    </row>
    <row r="11" spans="1:7" ht="19.5" customHeight="1">
      <c r="A11" s="36" t="s">
        <v>4</v>
      </c>
      <c r="B11" s="9">
        <v>3</v>
      </c>
      <c r="C11" s="10">
        <v>252897</v>
      </c>
      <c r="D11" s="10">
        <v>26824</v>
      </c>
      <c r="E11" s="9">
        <v>303</v>
      </c>
      <c r="F11" s="9">
        <v>43136</v>
      </c>
      <c r="G11" s="10">
        <v>10434</v>
      </c>
    </row>
    <row r="12" spans="1:7" ht="19.5" customHeight="1">
      <c r="A12" s="36" t="s">
        <v>5</v>
      </c>
      <c r="B12" s="9">
        <v>5</v>
      </c>
      <c r="C12" s="10">
        <v>321584</v>
      </c>
      <c r="D12" s="10">
        <v>39267</v>
      </c>
      <c r="E12" s="9">
        <v>390</v>
      </c>
      <c r="F12" s="9">
        <v>62858</v>
      </c>
      <c r="G12" s="10">
        <v>14608</v>
      </c>
    </row>
    <row r="13" spans="1:7" ht="19.5" customHeight="1">
      <c r="A13" s="37" t="s">
        <v>6</v>
      </c>
      <c r="B13" s="22">
        <v>6</v>
      </c>
      <c r="C13" s="21">
        <v>416785</v>
      </c>
      <c r="D13" s="21">
        <v>57719</v>
      </c>
      <c r="E13" s="9">
        <v>588</v>
      </c>
      <c r="F13" s="9">
        <v>87013</v>
      </c>
      <c r="G13" s="21">
        <v>22719</v>
      </c>
    </row>
    <row r="14" spans="1:7" ht="19.5" customHeight="1">
      <c r="A14" s="37" t="s">
        <v>7</v>
      </c>
      <c r="B14" s="22">
        <v>17</v>
      </c>
      <c r="C14" s="22">
        <v>409546</v>
      </c>
      <c r="D14" s="22">
        <v>40297</v>
      </c>
      <c r="E14" s="9">
        <v>562</v>
      </c>
      <c r="F14" s="9">
        <v>100114</v>
      </c>
      <c r="G14" s="10">
        <v>16304</v>
      </c>
    </row>
    <row r="15" spans="1:7" ht="19.5" customHeight="1">
      <c r="A15" s="36" t="s">
        <v>8</v>
      </c>
      <c r="B15" s="9">
        <v>5</v>
      </c>
      <c r="C15" s="9">
        <v>287952</v>
      </c>
      <c r="D15" s="9">
        <v>22293</v>
      </c>
      <c r="E15" s="9">
        <v>233</v>
      </c>
      <c r="F15" s="9">
        <v>31051</v>
      </c>
      <c r="G15" s="21">
        <v>8793</v>
      </c>
    </row>
    <row r="16" spans="1:7" ht="19.5" customHeight="1">
      <c r="A16" s="36" t="s">
        <v>9</v>
      </c>
      <c r="B16" s="9">
        <v>5</v>
      </c>
      <c r="C16" s="10">
        <v>267606</v>
      </c>
      <c r="D16" s="10">
        <v>30927</v>
      </c>
      <c r="E16" s="9">
        <v>341</v>
      </c>
      <c r="F16" s="9">
        <v>41081</v>
      </c>
      <c r="G16" s="10">
        <v>11219</v>
      </c>
    </row>
    <row r="17" spans="1:7" ht="19.5" customHeight="1">
      <c r="A17" s="38" t="s">
        <v>10</v>
      </c>
      <c r="B17" s="9">
        <v>8</v>
      </c>
      <c r="C17" s="10">
        <v>258920</v>
      </c>
      <c r="D17" s="10">
        <v>22059</v>
      </c>
      <c r="E17" s="9">
        <v>295</v>
      </c>
      <c r="F17" s="9">
        <v>23547</v>
      </c>
      <c r="G17" s="21">
        <v>9119</v>
      </c>
    </row>
    <row r="18" spans="1:7" ht="19.5" customHeight="1">
      <c r="A18" s="36" t="s">
        <v>11</v>
      </c>
      <c r="B18" s="9">
        <v>7</v>
      </c>
      <c r="C18" s="10">
        <v>197630</v>
      </c>
      <c r="D18" s="10">
        <v>24290</v>
      </c>
      <c r="E18" s="9">
        <v>228</v>
      </c>
      <c r="F18" s="9">
        <v>48006</v>
      </c>
      <c r="G18" s="10">
        <v>10125</v>
      </c>
    </row>
    <row r="19" spans="1:7" ht="19.5" customHeight="1">
      <c r="A19" s="36" t="s">
        <v>12</v>
      </c>
      <c r="B19" s="9">
        <v>2</v>
      </c>
      <c r="C19" s="10">
        <v>118178</v>
      </c>
      <c r="D19" s="10">
        <v>10580</v>
      </c>
      <c r="E19" s="9">
        <v>85</v>
      </c>
      <c r="F19" s="9">
        <v>36456</v>
      </c>
      <c r="G19" s="21">
        <v>4112</v>
      </c>
    </row>
    <row r="20" spans="1:7" ht="19.5" customHeight="1">
      <c r="A20" s="36" t="s">
        <v>13</v>
      </c>
      <c r="B20" s="9">
        <v>1</v>
      </c>
      <c r="C20" s="10">
        <v>118247</v>
      </c>
      <c r="D20" s="10">
        <v>10185</v>
      </c>
      <c r="E20" s="9">
        <v>88</v>
      </c>
      <c r="F20" s="9">
        <v>6190</v>
      </c>
      <c r="G20" s="10">
        <v>4158</v>
      </c>
    </row>
    <row r="21" spans="1:7" ht="19.5" customHeight="1">
      <c r="A21" s="36" t="s">
        <v>14</v>
      </c>
      <c r="B21" s="9">
        <v>3</v>
      </c>
      <c r="C21" s="10">
        <v>239987</v>
      </c>
      <c r="D21" s="10">
        <v>28320</v>
      </c>
      <c r="E21" s="9">
        <v>296</v>
      </c>
      <c r="F21" s="9">
        <v>56657</v>
      </c>
      <c r="G21" s="21">
        <v>9291</v>
      </c>
    </row>
    <row r="22" spans="1:7" ht="19.5" customHeight="1">
      <c r="A22" s="36" t="s">
        <v>15</v>
      </c>
      <c r="B22" s="9">
        <v>2</v>
      </c>
      <c r="C22" s="10">
        <v>71004</v>
      </c>
      <c r="D22" s="10">
        <v>3830</v>
      </c>
      <c r="E22" s="9">
        <v>42</v>
      </c>
      <c r="F22" s="9">
        <v>6890</v>
      </c>
      <c r="G22" s="10">
        <v>1718</v>
      </c>
    </row>
    <row r="23" spans="1:7" ht="19.5" customHeight="1">
      <c r="A23" s="36" t="s">
        <v>16</v>
      </c>
      <c r="B23" s="9">
        <v>5</v>
      </c>
      <c r="C23" s="10">
        <v>255770</v>
      </c>
      <c r="D23" s="10">
        <v>18304</v>
      </c>
      <c r="E23" s="9">
        <v>106</v>
      </c>
      <c r="F23" s="9">
        <v>29730</v>
      </c>
      <c r="G23" s="21">
        <v>9805</v>
      </c>
    </row>
    <row r="24" spans="1:7" ht="19.5" customHeight="1">
      <c r="A24" s="38" t="s">
        <v>17</v>
      </c>
      <c r="B24" s="9">
        <v>3</v>
      </c>
      <c r="C24" s="10">
        <v>165982</v>
      </c>
      <c r="D24" s="10">
        <v>12540</v>
      </c>
      <c r="E24" s="9">
        <v>119</v>
      </c>
      <c r="F24" s="9">
        <v>21039</v>
      </c>
      <c r="G24" s="10">
        <v>5164</v>
      </c>
    </row>
    <row r="25" spans="1:7" ht="19.5" customHeight="1">
      <c r="A25" s="38" t="s">
        <v>18</v>
      </c>
      <c r="B25" s="9">
        <v>1</v>
      </c>
      <c r="C25" s="10">
        <v>139980</v>
      </c>
      <c r="D25" s="10">
        <v>792</v>
      </c>
      <c r="E25" s="9">
        <v>36</v>
      </c>
      <c r="F25" s="9">
        <v>4745</v>
      </c>
      <c r="G25" s="21">
        <v>654</v>
      </c>
    </row>
    <row r="26" spans="1:7" ht="19.5" customHeight="1">
      <c r="A26" s="38" t="s">
        <v>19</v>
      </c>
      <c r="B26" s="9">
        <v>1</v>
      </c>
      <c r="C26" s="10">
        <v>72712</v>
      </c>
      <c r="D26" s="10">
        <v>3654</v>
      </c>
      <c r="E26" s="9">
        <v>35</v>
      </c>
      <c r="F26" s="9">
        <v>9296</v>
      </c>
      <c r="G26" s="10">
        <v>1632</v>
      </c>
    </row>
    <row r="27" spans="1:7" ht="19.5" customHeight="1">
      <c r="A27" s="38" t="s">
        <v>20</v>
      </c>
      <c r="B27" s="9">
        <v>1</v>
      </c>
      <c r="C27" s="10">
        <v>56242</v>
      </c>
      <c r="D27" s="10">
        <v>1009</v>
      </c>
      <c r="E27" s="9">
        <v>0</v>
      </c>
      <c r="F27" s="9">
        <v>1270</v>
      </c>
      <c r="G27" s="21">
        <v>634</v>
      </c>
    </row>
    <row r="28" spans="1:7" ht="19.5" customHeight="1">
      <c r="A28" s="38" t="s">
        <v>21</v>
      </c>
      <c r="B28" s="9">
        <v>1</v>
      </c>
      <c r="C28" s="10">
        <v>36206</v>
      </c>
      <c r="D28" s="10">
        <v>1017</v>
      </c>
      <c r="E28" s="9">
        <v>9</v>
      </c>
      <c r="F28" s="9">
        <v>771</v>
      </c>
      <c r="G28" s="10">
        <v>584</v>
      </c>
    </row>
    <row r="29" spans="1:7" ht="19.5" customHeight="1">
      <c r="A29" s="36" t="s">
        <v>22</v>
      </c>
      <c r="B29" s="9">
        <v>1</v>
      </c>
      <c r="C29" s="10">
        <v>74044</v>
      </c>
      <c r="D29" s="10">
        <v>3516</v>
      </c>
      <c r="E29" s="9">
        <v>24</v>
      </c>
      <c r="F29" s="9">
        <v>2967</v>
      </c>
      <c r="G29" s="21">
        <v>1682</v>
      </c>
    </row>
    <row r="30" spans="1:7" ht="19.5" customHeight="1">
      <c r="A30" s="36" t="s">
        <v>23</v>
      </c>
      <c r="B30" s="9">
        <v>1</v>
      </c>
      <c r="C30" s="10">
        <v>43806</v>
      </c>
      <c r="D30" s="10">
        <v>940</v>
      </c>
      <c r="E30" s="9">
        <v>2</v>
      </c>
      <c r="F30" s="9">
        <v>780</v>
      </c>
      <c r="G30" s="10">
        <v>596</v>
      </c>
    </row>
    <row r="31" spans="1:7" ht="19.5" customHeight="1">
      <c r="A31" s="36" t="s">
        <v>24</v>
      </c>
      <c r="B31" s="9">
        <v>1</v>
      </c>
      <c r="C31" s="10">
        <v>75570</v>
      </c>
      <c r="D31" s="10">
        <v>4942</v>
      </c>
      <c r="E31" s="9">
        <v>48</v>
      </c>
      <c r="F31" s="9">
        <v>4753</v>
      </c>
      <c r="G31" s="21">
        <v>2132</v>
      </c>
    </row>
    <row r="32" spans="1:7" ht="19.5" customHeight="1">
      <c r="A32" s="36" t="s">
        <v>25</v>
      </c>
      <c r="B32" s="9">
        <v>1</v>
      </c>
      <c r="C32" s="10">
        <v>37794</v>
      </c>
      <c r="D32" s="10">
        <v>1259</v>
      </c>
      <c r="E32" s="9">
        <v>182</v>
      </c>
      <c r="F32" s="9">
        <v>1145</v>
      </c>
      <c r="G32" s="10">
        <v>786</v>
      </c>
    </row>
    <row r="33" spans="1:7" ht="19.5" customHeight="1">
      <c r="A33" s="36" t="s">
        <v>26</v>
      </c>
      <c r="B33" s="9">
        <v>1</v>
      </c>
      <c r="C33" s="10">
        <v>54055</v>
      </c>
      <c r="D33" s="10">
        <v>1243</v>
      </c>
      <c r="E33" s="9">
        <v>15</v>
      </c>
      <c r="F33" s="9">
        <v>1557</v>
      </c>
      <c r="G33" s="21">
        <v>725</v>
      </c>
    </row>
    <row r="34" spans="1:7" ht="19.5" customHeight="1">
      <c r="A34" s="36" t="s">
        <v>27</v>
      </c>
      <c r="B34" s="9">
        <v>1</v>
      </c>
      <c r="C34" s="10">
        <v>37698</v>
      </c>
      <c r="D34" s="10">
        <v>988</v>
      </c>
      <c r="E34" s="9">
        <v>8</v>
      </c>
      <c r="F34" s="9">
        <v>1045</v>
      </c>
      <c r="G34" s="10">
        <v>545</v>
      </c>
    </row>
    <row r="35" spans="1:7" ht="19.5" customHeight="1">
      <c r="A35" s="36" t="s">
        <v>28</v>
      </c>
      <c r="B35" s="9">
        <v>1</v>
      </c>
      <c r="C35" s="10">
        <v>71564</v>
      </c>
      <c r="D35" s="10">
        <v>2682</v>
      </c>
      <c r="E35" s="9">
        <v>32</v>
      </c>
      <c r="F35" s="9">
        <v>3412</v>
      </c>
      <c r="G35" s="21">
        <v>1274</v>
      </c>
    </row>
    <row r="36" spans="1:7" ht="19.5" customHeight="1">
      <c r="A36" s="36" t="s">
        <v>29</v>
      </c>
      <c r="B36" s="9">
        <v>1</v>
      </c>
      <c r="C36" s="10">
        <v>75055</v>
      </c>
      <c r="D36" s="10">
        <v>3569</v>
      </c>
      <c r="E36" s="9">
        <v>84</v>
      </c>
      <c r="F36" s="9">
        <v>3480</v>
      </c>
      <c r="G36" s="10">
        <v>1418</v>
      </c>
    </row>
    <row r="37" spans="1:7" ht="19.5" customHeight="1" thickBot="1">
      <c r="A37" s="39" t="s">
        <v>30</v>
      </c>
      <c r="B37" s="12">
        <v>1</v>
      </c>
      <c r="C37" s="31">
        <v>25630</v>
      </c>
      <c r="D37" s="31">
        <v>161</v>
      </c>
      <c r="E37" s="12">
        <v>5</v>
      </c>
      <c r="F37" s="12">
        <v>1167</v>
      </c>
      <c r="G37" s="32">
        <v>107</v>
      </c>
    </row>
    <row r="38" spans="1:7" ht="15.75">
      <c r="A38" s="36"/>
      <c r="B38" s="13"/>
      <c r="C38" s="10"/>
      <c r="D38" s="10"/>
      <c r="E38" s="10"/>
      <c r="F38" s="22"/>
      <c r="G38" s="49" t="s">
        <v>69</v>
      </c>
    </row>
    <row r="39" spans="1:7" ht="15.75">
      <c r="A39" s="40" t="s">
        <v>31</v>
      </c>
      <c r="B39" s="42" t="s">
        <v>32</v>
      </c>
      <c r="C39" s="2"/>
      <c r="D39" s="14" t="s">
        <v>70</v>
      </c>
      <c r="E39" s="2"/>
      <c r="F39" s="50" t="s">
        <v>71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72</v>
      </c>
      <c r="B43" s="16"/>
      <c r="C43" s="16"/>
      <c r="D43" s="16"/>
      <c r="E43" s="16"/>
      <c r="F43" s="27"/>
      <c r="G43" s="16"/>
    </row>
    <row r="44" spans="1:5" ht="15.75">
      <c r="A44" s="14" t="s">
        <v>73</v>
      </c>
      <c r="B44" s="17"/>
      <c r="E44" s="4"/>
    </row>
    <row r="45" ht="15.75">
      <c r="A45" s="40"/>
    </row>
  </sheetData>
  <sheetProtection/>
  <mergeCells count="3">
    <mergeCell ref="D2:E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="84" zoomScaleNormal="84" zoomScalePageLayoutView="0" workbookViewId="0" topLeftCell="A1">
      <selection activeCell="A4" sqref="A4:G4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6.25390625" style="11" customWidth="1"/>
    <col min="8" max="8" width="13.50390625" style="15" customWidth="1"/>
    <col min="9" max="16384" width="9.00390625" style="15" customWidth="1"/>
  </cols>
  <sheetData>
    <row r="1" spans="1:7" ht="15.75">
      <c r="A1" s="1" t="s">
        <v>54</v>
      </c>
      <c r="B1" s="2"/>
      <c r="C1" s="11"/>
      <c r="D1" s="9"/>
      <c r="E1" s="11"/>
      <c r="F1" s="26" t="s">
        <v>0</v>
      </c>
      <c r="G1" s="24" t="s">
        <v>55</v>
      </c>
    </row>
    <row r="2" spans="1:7" ht="15.75">
      <c r="A2" s="1" t="s">
        <v>56</v>
      </c>
      <c r="B2" s="5" t="s">
        <v>57</v>
      </c>
      <c r="C2" s="6"/>
      <c r="D2" s="59"/>
      <c r="E2" s="60"/>
      <c r="F2" s="26" t="s">
        <v>1</v>
      </c>
      <c r="G2" s="24" t="s">
        <v>58</v>
      </c>
    </row>
    <row r="3" spans="1:7" ht="27" customHeight="1">
      <c r="A3" s="61" t="s">
        <v>59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99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51" t="s">
        <v>60</v>
      </c>
      <c r="C5" s="52" t="s">
        <v>61</v>
      </c>
      <c r="D5" s="52" t="s">
        <v>62</v>
      </c>
      <c r="E5" s="52" t="s">
        <v>63</v>
      </c>
      <c r="F5" s="53" t="s">
        <v>64</v>
      </c>
      <c r="G5" s="54" t="s">
        <v>65</v>
      </c>
    </row>
    <row r="6" spans="1:7" ht="19.5" customHeight="1">
      <c r="A6" s="55" t="s">
        <v>66</v>
      </c>
      <c r="B6" s="7">
        <v>103</v>
      </c>
      <c r="C6" s="8">
        <v>5975052</v>
      </c>
      <c r="D6" s="8">
        <v>699296</v>
      </c>
      <c r="E6" s="8">
        <v>11360</v>
      </c>
      <c r="F6" s="56">
        <v>1271993</v>
      </c>
      <c r="G6" s="8">
        <v>303958</v>
      </c>
    </row>
    <row r="7" spans="1:7" ht="19.5" customHeight="1">
      <c r="A7" s="34" t="s">
        <v>67</v>
      </c>
      <c r="B7" s="19"/>
      <c r="C7" s="29"/>
      <c r="D7" s="29"/>
      <c r="E7" s="29"/>
      <c r="F7" s="30"/>
      <c r="G7" s="22">
        <v>109752.72301963999</v>
      </c>
    </row>
    <row r="8" spans="1:7" ht="19.5" customHeight="1">
      <c r="A8" s="35" t="s">
        <v>68</v>
      </c>
      <c r="B8" s="19"/>
      <c r="C8" s="29"/>
      <c r="D8" s="29"/>
      <c r="E8" s="29"/>
      <c r="F8" s="30"/>
      <c r="G8" s="22">
        <v>194205.27698035998</v>
      </c>
    </row>
    <row r="9" spans="1:7" s="25" customFormat="1" ht="19.5" customHeight="1">
      <c r="A9" s="36" t="s">
        <v>2</v>
      </c>
      <c r="B9" s="8">
        <v>11</v>
      </c>
      <c r="C9" s="8">
        <v>1155169</v>
      </c>
      <c r="D9" s="8">
        <v>173517</v>
      </c>
      <c r="E9" s="8">
        <v>5788</v>
      </c>
      <c r="F9" s="8">
        <v>314159</v>
      </c>
      <c r="G9" s="8">
        <v>79934</v>
      </c>
    </row>
    <row r="10" spans="1:7" ht="19.5" customHeight="1">
      <c r="A10" s="36" t="s">
        <v>3</v>
      </c>
      <c r="B10" s="9">
        <v>7</v>
      </c>
      <c r="C10" s="9">
        <v>625721</v>
      </c>
      <c r="D10" s="9">
        <v>58728</v>
      </c>
      <c r="E10" s="9">
        <v>616</v>
      </c>
      <c r="F10" s="9">
        <v>91300</v>
      </c>
      <c r="G10" s="9">
        <v>24333</v>
      </c>
    </row>
    <row r="11" spans="1:7" ht="19.5" customHeight="1">
      <c r="A11" s="36" t="s">
        <v>4</v>
      </c>
      <c r="B11" s="9">
        <v>3</v>
      </c>
      <c r="C11" s="10">
        <v>255285</v>
      </c>
      <c r="D11" s="10">
        <v>33010</v>
      </c>
      <c r="E11" s="9">
        <v>357</v>
      </c>
      <c r="F11" s="9">
        <v>61164</v>
      </c>
      <c r="G11" s="10">
        <v>13760</v>
      </c>
    </row>
    <row r="12" spans="1:7" ht="19.5" customHeight="1">
      <c r="A12" s="36" t="s">
        <v>5</v>
      </c>
      <c r="B12" s="9">
        <v>5</v>
      </c>
      <c r="C12" s="10">
        <v>323786</v>
      </c>
      <c r="D12" s="10">
        <v>49736</v>
      </c>
      <c r="E12" s="9">
        <v>433</v>
      </c>
      <c r="F12" s="9">
        <v>82768</v>
      </c>
      <c r="G12" s="10">
        <v>19481</v>
      </c>
    </row>
    <row r="13" spans="1:7" ht="19.5" customHeight="1">
      <c r="A13" s="37" t="s">
        <v>6</v>
      </c>
      <c r="B13" s="22">
        <v>6</v>
      </c>
      <c r="C13" s="21">
        <v>420029</v>
      </c>
      <c r="D13" s="21">
        <v>68778</v>
      </c>
      <c r="E13" s="9">
        <v>692</v>
      </c>
      <c r="F13" s="9">
        <v>118055</v>
      </c>
      <c r="G13" s="21">
        <v>29426</v>
      </c>
    </row>
    <row r="14" spans="1:7" ht="19.5" customHeight="1">
      <c r="A14" s="37" t="s">
        <v>7</v>
      </c>
      <c r="B14" s="22">
        <v>17</v>
      </c>
      <c r="C14" s="22">
        <v>410244</v>
      </c>
      <c r="D14" s="22">
        <v>50265</v>
      </c>
      <c r="E14" s="9">
        <v>750</v>
      </c>
      <c r="F14" s="9">
        <v>130094</v>
      </c>
      <c r="G14" s="10">
        <v>21783</v>
      </c>
    </row>
    <row r="15" spans="1:7" ht="19.5" customHeight="1">
      <c r="A15" s="36" t="s">
        <v>8</v>
      </c>
      <c r="B15" s="9">
        <v>5</v>
      </c>
      <c r="C15" s="9">
        <v>289126</v>
      </c>
      <c r="D15" s="9">
        <v>28275</v>
      </c>
      <c r="E15" s="9">
        <v>238</v>
      </c>
      <c r="F15" s="9">
        <v>44667</v>
      </c>
      <c r="G15" s="21">
        <v>11966</v>
      </c>
    </row>
    <row r="16" spans="1:7" ht="19.5" customHeight="1">
      <c r="A16" s="36" t="s">
        <v>9</v>
      </c>
      <c r="B16" s="9">
        <v>5</v>
      </c>
      <c r="C16" s="10">
        <v>270028</v>
      </c>
      <c r="D16" s="10">
        <v>39166</v>
      </c>
      <c r="E16" s="9">
        <v>425</v>
      </c>
      <c r="F16" s="9">
        <v>61497</v>
      </c>
      <c r="G16" s="10">
        <v>15039</v>
      </c>
    </row>
    <row r="17" spans="1:7" ht="19.5" customHeight="1">
      <c r="A17" s="38" t="s">
        <v>10</v>
      </c>
      <c r="B17" s="9">
        <v>8</v>
      </c>
      <c r="C17" s="10">
        <v>260650</v>
      </c>
      <c r="D17" s="10">
        <v>28210</v>
      </c>
      <c r="E17" s="9">
        <v>445</v>
      </c>
      <c r="F17" s="9">
        <v>33280</v>
      </c>
      <c r="G17" s="21">
        <v>11746</v>
      </c>
    </row>
    <row r="18" spans="1:7" ht="19.5" customHeight="1">
      <c r="A18" s="36" t="s">
        <v>11</v>
      </c>
      <c r="B18" s="9">
        <v>7</v>
      </c>
      <c r="C18" s="10">
        <v>198856</v>
      </c>
      <c r="D18" s="10">
        <v>29991</v>
      </c>
      <c r="E18" s="9">
        <v>303</v>
      </c>
      <c r="F18" s="9">
        <v>63649</v>
      </c>
      <c r="G18" s="10">
        <v>13180</v>
      </c>
    </row>
    <row r="19" spans="1:7" ht="19.5" customHeight="1">
      <c r="A19" s="36" t="s">
        <v>12</v>
      </c>
      <c r="B19" s="9">
        <v>2</v>
      </c>
      <c r="C19" s="10">
        <v>116979</v>
      </c>
      <c r="D19" s="10">
        <v>12257</v>
      </c>
      <c r="E19" s="9">
        <v>103</v>
      </c>
      <c r="F19" s="9">
        <v>44646</v>
      </c>
      <c r="G19" s="21">
        <v>5316</v>
      </c>
    </row>
    <row r="20" spans="1:7" ht="19.5" customHeight="1">
      <c r="A20" s="36" t="s">
        <v>13</v>
      </c>
      <c r="B20" s="9">
        <v>1</v>
      </c>
      <c r="C20" s="10">
        <v>120993</v>
      </c>
      <c r="D20" s="10">
        <v>13308</v>
      </c>
      <c r="E20" s="9">
        <v>107</v>
      </c>
      <c r="F20" s="9">
        <v>9102</v>
      </c>
      <c r="G20" s="10">
        <v>5691</v>
      </c>
    </row>
    <row r="21" spans="1:7" ht="19.5" customHeight="1">
      <c r="A21" s="36" t="s">
        <v>14</v>
      </c>
      <c r="B21" s="9">
        <v>3</v>
      </c>
      <c r="C21" s="10">
        <v>241133</v>
      </c>
      <c r="D21" s="10">
        <v>35110</v>
      </c>
      <c r="E21" s="9">
        <v>407</v>
      </c>
      <c r="F21" s="9">
        <v>74364</v>
      </c>
      <c r="G21" s="21">
        <v>12271</v>
      </c>
    </row>
    <row r="22" spans="1:7" ht="19.5" customHeight="1">
      <c r="A22" s="36" t="s">
        <v>15</v>
      </c>
      <c r="B22" s="9">
        <v>2</v>
      </c>
      <c r="C22" s="10">
        <v>71361</v>
      </c>
      <c r="D22" s="10">
        <v>5174</v>
      </c>
      <c r="E22" s="9">
        <v>61</v>
      </c>
      <c r="F22" s="9">
        <v>8543</v>
      </c>
      <c r="G22" s="10">
        <v>2416</v>
      </c>
    </row>
    <row r="23" spans="1:7" ht="19.5" customHeight="1">
      <c r="A23" s="36" t="s">
        <v>16</v>
      </c>
      <c r="B23" s="9">
        <v>5</v>
      </c>
      <c r="C23" s="10">
        <v>256746</v>
      </c>
      <c r="D23" s="10">
        <v>24265</v>
      </c>
      <c r="E23" s="9">
        <v>131</v>
      </c>
      <c r="F23" s="9">
        <v>44946</v>
      </c>
      <c r="G23" s="21">
        <v>13742</v>
      </c>
    </row>
    <row r="24" spans="1:7" ht="19.5" customHeight="1">
      <c r="A24" s="38" t="s">
        <v>17</v>
      </c>
      <c r="B24" s="9">
        <v>3</v>
      </c>
      <c r="C24" s="10">
        <v>167030</v>
      </c>
      <c r="D24" s="10">
        <v>15149</v>
      </c>
      <c r="E24" s="9">
        <v>139</v>
      </c>
      <c r="F24" s="9">
        <v>39107</v>
      </c>
      <c r="G24" s="10">
        <v>6777</v>
      </c>
    </row>
    <row r="25" spans="1:7" ht="19.5" customHeight="1">
      <c r="A25" s="38" t="s">
        <v>18</v>
      </c>
      <c r="B25" s="9">
        <v>1</v>
      </c>
      <c r="C25" s="10">
        <v>140576</v>
      </c>
      <c r="D25" s="10">
        <v>764</v>
      </c>
      <c r="E25" s="9">
        <v>67</v>
      </c>
      <c r="F25" s="9">
        <v>7944</v>
      </c>
      <c r="G25" s="21">
        <v>649</v>
      </c>
    </row>
    <row r="26" spans="1:7" ht="19.5" customHeight="1">
      <c r="A26" s="38" t="s">
        <v>19</v>
      </c>
      <c r="B26" s="9">
        <v>1</v>
      </c>
      <c r="C26" s="10">
        <v>72852</v>
      </c>
      <c r="D26" s="10">
        <v>4650</v>
      </c>
      <c r="E26" s="9">
        <v>49</v>
      </c>
      <c r="F26" s="9">
        <v>11547</v>
      </c>
      <c r="G26" s="10">
        <v>2199</v>
      </c>
    </row>
    <row r="27" spans="1:7" ht="19.5" customHeight="1">
      <c r="A27" s="38" t="s">
        <v>20</v>
      </c>
      <c r="B27" s="9">
        <v>1</v>
      </c>
      <c r="C27" s="10">
        <v>47588</v>
      </c>
      <c r="D27" s="10">
        <v>1395</v>
      </c>
      <c r="E27" s="9">
        <v>9</v>
      </c>
      <c r="F27" s="9">
        <v>1697</v>
      </c>
      <c r="G27" s="21">
        <v>920</v>
      </c>
    </row>
    <row r="28" spans="1:7" ht="19.5" customHeight="1">
      <c r="A28" s="38" t="s">
        <v>21</v>
      </c>
      <c r="B28" s="9">
        <v>1</v>
      </c>
      <c r="C28" s="10">
        <v>34007</v>
      </c>
      <c r="D28" s="10">
        <v>1189</v>
      </c>
      <c r="E28" s="9">
        <v>13</v>
      </c>
      <c r="F28" s="9">
        <v>777</v>
      </c>
      <c r="G28" s="10">
        <v>777</v>
      </c>
    </row>
    <row r="29" spans="1:7" ht="19.5" customHeight="1">
      <c r="A29" s="36" t="s">
        <v>22</v>
      </c>
      <c r="B29" s="9">
        <v>1</v>
      </c>
      <c r="C29" s="10">
        <v>74413</v>
      </c>
      <c r="D29" s="10">
        <v>4963</v>
      </c>
      <c r="E29" s="9">
        <v>40</v>
      </c>
      <c r="F29" s="9">
        <v>4663</v>
      </c>
      <c r="G29" s="21">
        <v>2222</v>
      </c>
    </row>
    <row r="30" spans="1:7" ht="19.5" customHeight="1">
      <c r="A30" s="36" t="s">
        <v>23</v>
      </c>
      <c r="B30" s="9">
        <v>1</v>
      </c>
      <c r="C30" s="10">
        <v>43963</v>
      </c>
      <c r="D30" s="10">
        <v>1209</v>
      </c>
      <c r="E30" s="9">
        <v>0</v>
      </c>
      <c r="F30" s="9">
        <v>1135</v>
      </c>
      <c r="G30" s="10">
        <v>810</v>
      </c>
    </row>
    <row r="31" spans="1:7" ht="19.5" customHeight="1">
      <c r="A31" s="36" t="s">
        <v>24</v>
      </c>
      <c r="B31" s="9">
        <v>1</v>
      </c>
      <c r="C31" s="10">
        <v>75833</v>
      </c>
      <c r="D31" s="10">
        <v>7088</v>
      </c>
      <c r="E31" s="9">
        <v>58</v>
      </c>
      <c r="F31" s="9">
        <v>7397</v>
      </c>
      <c r="G31" s="21">
        <v>2850</v>
      </c>
    </row>
    <row r="32" spans="1:7" ht="19.5" customHeight="1">
      <c r="A32" s="36" t="s">
        <v>25</v>
      </c>
      <c r="B32" s="9">
        <v>1</v>
      </c>
      <c r="C32" s="10">
        <v>37868</v>
      </c>
      <c r="D32" s="10">
        <v>1602</v>
      </c>
      <c r="E32" s="9">
        <v>4</v>
      </c>
      <c r="F32" s="9">
        <v>1175</v>
      </c>
      <c r="G32" s="10">
        <v>1092</v>
      </c>
    </row>
    <row r="33" spans="1:7" ht="19.5" customHeight="1">
      <c r="A33" s="36" t="s">
        <v>26</v>
      </c>
      <c r="B33" s="9">
        <v>1</v>
      </c>
      <c r="C33" s="10">
        <v>54201</v>
      </c>
      <c r="D33" s="10">
        <v>1636</v>
      </c>
      <c r="E33" s="9">
        <v>4</v>
      </c>
      <c r="F33" s="9">
        <v>1985</v>
      </c>
      <c r="G33" s="21">
        <v>992</v>
      </c>
    </row>
    <row r="34" spans="1:7" ht="19.5" customHeight="1">
      <c r="A34" s="36" t="s">
        <v>27</v>
      </c>
      <c r="B34" s="9">
        <v>1</v>
      </c>
      <c r="C34" s="10">
        <v>37805</v>
      </c>
      <c r="D34" s="10">
        <v>1438</v>
      </c>
      <c r="E34" s="9">
        <v>14</v>
      </c>
      <c r="F34" s="9">
        <v>1309</v>
      </c>
      <c r="G34" s="10">
        <v>791</v>
      </c>
    </row>
    <row r="35" spans="1:7" ht="19.5" customHeight="1">
      <c r="A35" s="36" t="s">
        <v>28</v>
      </c>
      <c r="B35" s="9">
        <v>1</v>
      </c>
      <c r="C35" s="10">
        <v>71923</v>
      </c>
      <c r="D35" s="10">
        <v>3500</v>
      </c>
      <c r="E35" s="9">
        <v>27</v>
      </c>
      <c r="F35" s="9">
        <v>4875</v>
      </c>
      <c r="G35" s="21">
        <v>1595</v>
      </c>
    </row>
    <row r="36" spans="1:7" ht="19.5" customHeight="1">
      <c r="A36" s="36" t="s">
        <v>29</v>
      </c>
      <c r="B36" s="9">
        <v>1</v>
      </c>
      <c r="C36" s="10">
        <v>75248</v>
      </c>
      <c r="D36" s="10">
        <v>4681</v>
      </c>
      <c r="E36" s="9">
        <v>71</v>
      </c>
      <c r="F36" s="9">
        <v>4790</v>
      </c>
      <c r="G36" s="10">
        <v>2009</v>
      </c>
    </row>
    <row r="37" spans="1:7" ht="19.5" customHeight="1" thickBot="1">
      <c r="A37" s="39" t="s">
        <v>30</v>
      </c>
      <c r="B37" s="12">
        <v>1</v>
      </c>
      <c r="C37" s="31">
        <v>25639</v>
      </c>
      <c r="D37" s="31">
        <v>242</v>
      </c>
      <c r="E37" s="12">
        <v>9</v>
      </c>
      <c r="F37" s="12">
        <v>1358</v>
      </c>
      <c r="G37" s="32">
        <v>191</v>
      </c>
    </row>
    <row r="38" spans="1:7" ht="15.75">
      <c r="A38" s="36"/>
      <c r="B38" s="13"/>
      <c r="C38" s="10"/>
      <c r="D38" s="10"/>
      <c r="E38" s="10"/>
      <c r="F38" s="22"/>
      <c r="G38" s="57" t="s">
        <v>74</v>
      </c>
    </row>
    <row r="39" spans="1:7" ht="15.75">
      <c r="A39" s="40" t="s">
        <v>31</v>
      </c>
      <c r="B39" s="42" t="s">
        <v>32</v>
      </c>
      <c r="C39" s="2"/>
      <c r="D39" s="14" t="s">
        <v>70</v>
      </c>
      <c r="E39" s="2"/>
      <c r="F39" s="50" t="s">
        <v>71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72</v>
      </c>
      <c r="B43" s="16"/>
      <c r="C43" s="16"/>
      <c r="D43" s="16"/>
      <c r="E43" s="16"/>
      <c r="F43" s="27"/>
      <c r="G43" s="16"/>
    </row>
    <row r="44" spans="1:5" ht="15.75">
      <c r="A44" s="14" t="s">
        <v>73</v>
      </c>
      <c r="B44" s="17"/>
      <c r="E44" s="4"/>
    </row>
    <row r="45" ht="15.75">
      <c r="A45" s="40"/>
    </row>
  </sheetData>
  <sheetProtection/>
  <mergeCells count="3">
    <mergeCell ref="D2:E2"/>
    <mergeCell ref="A3:G3"/>
    <mergeCell ref="A4:G4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="84" zoomScaleNormal="84" zoomScalePageLayoutView="0" workbookViewId="0" topLeftCell="A1">
      <selection activeCell="A4" sqref="A4:G4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5.625" style="11" customWidth="1"/>
    <col min="8" max="8" width="13.50390625" style="15" customWidth="1"/>
    <col min="9" max="16384" width="9.00390625" style="15" customWidth="1"/>
  </cols>
  <sheetData>
    <row r="1" spans="1:7" ht="16.5" customHeight="1">
      <c r="A1" s="1" t="s">
        <v>75</v>
      </c>
      <c r="B1" s="2"/>
      <c r="C1" s="11"/>
      <c r="D1" s="9"/>
      <c r="E1" s="11"/>
      <c r="F1" s="26" t="s">
        <v>0</v>
      </c>
      <c r="G1" s="24" t="s">
        <v>76</v>
      </c>
    </row>
    <row r="2" spans="1:7" ht="16.5" customHeight="1">
      <c r="A2" s="1" t="s">
        <v>77</v>
      </c>
      <c r="B2" s="5" t="s">
        <v>78</v>
      </c>
      <c r="C2" s="6"/>
      <c r="D2" s="59"/>
      <c r="E2" s="63"/>
      <c r="F2" s="26" t="s">
        <v>1</v>
      </c>
      <c r="G2" s="24" t="s">
        <v>79</v>
      </c>
    </row>
    <row r="3" spans="1:7" ht="27" customHeight="1">
      <c r="A3" s="61" t="s">
        <v>80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100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51" t="s">
        <v>81</v>
      </c>
      <c r="C5" s="52" t="s">
        <v>82</v>
      </c>
      <c r="D5" s="52" t="s">
        <v>83</v>
      </c>
      <c r="E5" s="52" t="s">
        <v>84</v>
      </c>
      <c r="F5" s="53" t="s">
        <v>85</v>
      </c>
      <c r="G5" s="54" t="s">
        <v>86</v>
      </c>
    </row>
    <row r="6" spans="1:7" ht="19.5" customHeight="1">
      <c r="A6" s="55" t="s">
        <v>87</v>
      </c>
      <c r="B6" s="7">
        <v>103</v>
      </c>
      <c r="C6" s="8">
        <v>6019661</v>
      </c>
      <c r="D6" s="8">
        <v>694864</v>
      </c>
      <c r="E6" s="8">
        <v>11662</v>
      </c>
      <c r="F6" s="56">
        <v>1261987.5</v>
      </c>
      <c r="G6" s="8">
        <v>302793</v>
      </c>
    </row>
    <row r="7" spans="1:7" ht="19.5" customHeight="1">
      <c r="A7" s="34" t="s">
        <v>88</v>
      </c>
      <c r="B7" s="19"/>
      <c r="C7" s="29"/>
      <c r="D7" s="29"/>
      <c r="E7" s="29"/>
      <c r="F7" s="30"/>
      <c r="G7" s="22">
        <v>110693.46922089001</v>
      </c>
    </row>
    <row r="8" spans="1:7" ht="19.5" customHeight="1">
      <c r="A8" s="35" t="s">
        <v>89</v>
      </c>
      <c r="B8" s="19"/>
      <c r="C8" s="29"/>
      <c r="D8" s="29"/>
      <c r="E8" s="29"/>
      <c r="F8" s="30"/>
      <c r="G8" s="22">
        <v>192099.53077911</v>
      </c>
    </row>
    <row r="9" spans="1:7" s="25" customFormat="1" ht="19.5" customHeight="1">
      <c r="A9" s="36" t="s">
        <v>2</v>
      </c>
      <c r="B9" s="8">
        <v>11</v>
      </c>
      <c r="C9" s="8">
        <v>1168005</v>
      </c>
      <c r="D9" s="8">
        <v>175898</v>
      </c>
      <c r="E9" s="8">
        <v>5916</v>
      </c>
      <c r="F9" s="8">
        <v>324035.5</v>
      </c>
      <c r="G9" s="8">
        <v>80417</v>
      </c>
    </row>
    <row r="10" spans="1:7" ht="19.5" customHeight="1">
      <c r="A10" s="36" t="s">
        <v>3</v>
      </c>
      <c r="B10" s="9">
        <v>7</v>
      </c>
      <c r="C10" s="9">
        <v>623089</v>
      </c>
      <c r="D10" s="9">
        <v>60386</v>
      </c>
      <c r="E10" s="9">
        <v>591</v>
      </c>
      <c r="F10" s="9">
        <v>89158</v>
      </c>
      <c r="G10" s="9">
        <v>25161</v>
      </c>
    </row>
    <row r="11" spans="1:7" ht="19.5" customHeight="1">
      <c r="A11" s="36" t="s">
        <v>4</v>
      </c>
      <c r="B11" s="9">
        <v>3</v>
      </c>
      <c r="C11" s="10">
        <v>259493</v>
      </c>
      <c r="D11" s="10">
        <v>31561</v>
      </c>
      <c r="E11" s="9">
        <v>336</v>
      </c>
      <c r="F11" s="9">
        <v>62666</v>
      </c>
      <c r="G11" s="10">
        <v>13404</v>
      </c>
    </row>
    <row r="12" spans="1:7" ht="19.5" customHeight="1">
      <c r="A12" s="36" t="s">
        <v>5</v>
      </c>
      <c r="B12" s="9">
        <v>5</v>
      </c>
      <c r="C12" s="10">
        <v>327321</v>
      </c>
      <c r="D12" s="10">
        <v>48403</v>
      </c>
      <c r="E12" s="9">
        <v>325</v>
      </c>
      <c r="F12" s="9">
        <v>84454</v>
      </c>
      <c r="G12" s="10">
        <v>19425</v>
      </c>
    </row>
    <row r="13" spans="1:7" ht="19.5" customHeight="1">
      <c r="A13" s="37" t="s">
        <v>6</v>
      </c>
      <c r="B13" s="22">
        <v>6</v>
      </c>
      <c r="C13" s="21">
        <v>423931</v>
      </c>
      <c r="D13" s="21">
        <v>68884</v>
      </c>
      <c r="E13" s="9">
        <v>801</v>
      </c>
      <c r="F13" s="9">
        <v>116781</v>
      </c>
      <c r="G13" s="21">
        <v>29109</v>
      </c>
    </row>
    <row r="14" spans="1:7" ht="19.5" customHeight="1">
      <c r="A14" s="37" t="s">
        <v>7</v>
      </c>
      <c r="B14" s="22">
        <v>17</v>
      </c>
      <c r="C14" s="22">
        <v>415395</v>
      </c>
      <c r="D14" s="22">
        <v>48937</v>
      </c>
      <c r="E14" s="9">
        <v>703</v>
      </c>
      <c r="F14" s="9">
        <v>120615</v>
      </c>
      <c r="G14" s="10">
        <v>21510</v>
      </c>
    </row>
    <row r="15" spans="1:7" ht="19.5" customHeight="1">
      <c r="A15" s="36" t="s">
        <v>8</v>
      </c>
      <c r="B15" s="9">
        <v>5</v>
      </c>
      <c r="C15" s="9">
        <v>291426</v>
      </c>
      <c r="D15" s="9">
        <v>27391</v>
      </c>
      <c r="E15" s="9">
        <v>238</v>
      </c>
      <c r="F15" s="9">
        <v>41823</v>
      </c>
      <c r="G15" s="21">
        <v>11910</v>
      </c>
    </row>
    <row r="16" spans="1:7" ht="19.5" customHeight="1">
      <c r="A16" s="36" t="s">
        <v>9</v>
      </c>
      <c r="B16" s="9">
        <v>5</v>
      </c>
      <c r="C16" s="10">
        <v>272157</v>
      </c>
      <c r="D16" s="10">
        <v>39019</v>
      </c>
      <c r="E16" s="9">
        <v>434</v>
      </c>
      <c r="F16" s="9">
        <v>56738</v>
      </c>
      <c r="G16" s="10">
        <v>14860</v>
      </c>
    </row>
    <row r="17" spans="1:7" ht="19.5" customHeight="1">
      <c r="A17" s="38" t="s">
        <v>10</v>
      </c>
      <c r="B17" s="9">
        <v>8</v>
      </c>
      <c r="C17" s="10">
        <v>264821</v>
      </c>
      <c r="D17" s="10">
        <v>27426</v>
      </c>
      <c r="E17" s="9">
        <v>367</v>
      </c>
      <c r="F17" s="9">
        <v>30535</v>
      </c>
      <c r="G17" s="21">
        <v>11768</v>
      </c>
    </row>
    <row r="18" spans="1:7" ht="19.5" customHeight="1">
      <c r="A18" s="36" t="s">
        <v>11</v>
      </c>
      <c r="B18" s="9">
        <v>7</v>
      </c>
      <c r="C18" s="10">
        <v>200099</v>
      </c>
      <c r="D18" s="10">
        <v>29659</v>
      </c>
      <c r="E18" s="9">
        <v>447</v>
      </c>
      <c r="F18" s="9">
        <v>65421</v>
      </c>
      <c r="G18" s="10">
        <v>12981</v>
      </c>
    </row>
    <row r="19" spans="1:7" ht="19.5" customHeight="1">
      <c r="A19" s="36" t="s">
        <v>12</v>
      </c>
      <c r="B19" s="9">
        <v>2</v>
      </c>
      <c r="C19" s="10">
        <v>117700</v>
      </c>
      <c r="D19" s="10">
        <v>11174</v>
      </c>
      <c r="E19" s="9">
        <v>126</v>
      </c>
      <c r="F19" s="9">
        <v>46637</v>
      </c>
      <c r="G19" s="21">
        <v>5020</v>
      </c>
    </row>
    <row r="20" spans="1:7" ht="19.5" customHeight="1">
      <c r="A20" s="36" t="s">
        <v>13</v>
      </c>
      <c r="B20" s="9">
        <v>1</v>
      </c>
      <c r="C20" s="10">
        <v>122362</v>
      </c>
      <c r="D20" s="10">
        <v>13062</v>
      </c>
      <c r="E20" s="9">
        <v>177</v>
      </c>
      <c r="F20" s="9">
        <v>9395</v>
      </c>
      <c r="G20" s="10">
        <v>5670</v>
      </c>
    </row>
    <row r="21" spans="1:7" ht="19.5" customHeight="1">
      <c r="A21" s="36" t="s">
        <v>14</v>
      </c>
      <c r="B21" s="9">
        <v>3</v>
      </c>
      <c r="C21" s="10">
        <v>243365</v>
      </c>
      <c r="D21" s="10">
        <v>34539</v>
      </c>
      <c r="E21" s="9">
        <v>450</v>
      </c>
      <c r="F21" s="9">
        <v>76956</v>
      </c>
      <c r="G21" s="21">
        <v>12085</v>
      </c>
    </row>
    <row r="22" spans="1:7" ht="19.5" customHeight="1">
      <c r="A22" s="36" t="s">
        <v>15</v>
      </c>
      <c r="B22" s="9">
        <v>2</v>
      </c>
      <c r="C22" s="10">
        <v>72498</v>
      </c>
      <c r="D22" s="10">
        <v>5191</v>
      </c>
      <c r="E22" s="9">
        <v>44</v>
      </c>
      <c r="F22" s="9">
        <v>8770</v>
      </c>
      <c r="G22" s="10">
        <v>2543</v>
      </c>
    </row>
    <row r="23" spans="1:7" ht="19.5" customHeight="1">
      <c r="A23" s="36" t="s">
        <v>16</v>
      </c>
      <c r="B23" s="9">
        <v>5</v>
      </c>
      <c r="C23" s="10">
        <v>258244</v>
      </c>
      <c r="D23" s="10">
        <v>24077</v>
      </c>
      <c r="E23" s="9">
        <v>124</v>
      </c>
      <c r="F23" s="9">
        <v>42904</v>
      </c>
      <c r="G23" s="21">
        <v>13448</v>
      </c>
    </row>
    <row r="24" spans="1:7" ht="19.5" customHeight="1">
      <c r="A24" s="38" t="s">
        <v>17</v>
      </c>
      <c r="B24" s="9">
        <v>3</v>
      </c>
      <c r="C24" s="10">
        <v>167916</v>
      </c>
      <c r="D24" s="10">
        <v>14543</v>
      </c>
      <c r="E24" s="9">
        <v>110</v>
      </c>
      <c r="F24" s="9">
        <v>31645</v>
      </c>
      <c r="G24" s="10">
        <v>6361</v>
      </c>
    </row>
    <row r="25" spans="1:7" ht="19.5" customHeight="1">
      <c r="A25" s="38" t="s">
        <v>18</v>
      </c>
      <c r="B25" s="9">
        <v>1</v>
      </c>
      <c r="C25" s="10">
        <v>141071</v>
      </c>
      <c r="D25" s="10">
        <v>620</v>
      </c>
      <c r="E25" s="9">
        <v>111</v>
      </c>
      <c r="F25" s="9">
        <v>7424</v>
      </c>
      <c r="G25" s="21">
        <v>571</v>
      </c>
    </row>
    <row r="26" spans="1:7" ht="19.5" customHeight="1">
      <c r="A26" s="38" t="s">
        <v>19</v>
      </c>
      <c r="B26" s="9">
        <v>1</v>
      </c>
      <c r="C26" s="10">
        <v>73299</v>
      </c>
      <c r="D26" s="10">
        <v>4443</v>
      </c>
      <c r="E26" s="9">
        <v>51</v>
      </c>
      <c r="F26" s="9">
        <v>12335</v>
      </c>
      <c r="G26" s="10">
        <v>2144</v>
      </c>
    </row>
    <row r="27" spans="1:7" ht="19.5" customHeight="1">
      <c r="A27" s="38" t="s">
        <v>20</v>
      </c>
      <c r="B27" s="9">
        <v>1</v>
      </c>
      <c r="C27" s="10">
        <v>48067</v>
      </c>
      <c r="D27" s="10">
        <v>1451</v>
      </c>
      <c r="E27" s="9">
        <v>1</v>
      </c>
      <c r="F27" s="9">
        <v>1849</v>
      </c>
      <c r="G27" s="21">
        <v>852</v>
      </c>
    </row>
    <row r="28" spans="1:7" ht="19.5" customHeight="1">
      <c r="A28" s="38" t="s">
        <v>21</v>
      </c>
      <c r="B28" s="9">
        <v>1</v>
      </c>
      <c r="C28" s="10">
        <v>28857</v>
      </c>
      <c r="D28" s="10">
        <v>1326</v>
      </c>
      <c r="E28" s="9">
        <v>31</v>
      </c>
      <c r="F28" s="9">
        <v>1214</v>
      </c>
      <c r="G28" s="10">
        <v>796</v>
      </c>
    </row>
    <row r="29" spans="1:7" ht="19.5" customHeight="1">
      <c r="A29" s="36" t="s">
        <v>22</v>
      </c>
      <c r="B29" s="9">
        <v>1</v>
      </c>
      <c r="C29" s="10">
        <v>74734</v>
      </c>
      <c r="D29" s="10">
        <v>5572</v>
      </c>
      <c r="E29" s="9">
        <v>55</v>
      </c>
      <c r="F29" s="9">
        <v>5075</v>
      </c>
      <c r="G29" s="21">
        <v>2456</v>
      </c>
    </row>
    <row r="30" spans="1:7" ht="19.5" customHeight="1">
      <c r="A30" s="36" t="s">
        <v>23</v>
      </c>
      <c r="B30" s="9">
        <v>1</v>
      </c>
      <c r="C30" s="10">
        <v>44340</v>
      </c>
      <c r="D30" s="10">
        <v>1526</v>
      </c>
      <c r="E30" s="9">
        <v>2</v>
      </c>
      <c r="F30" s="9">
        <v>1240</v>
      </c>
      <c r="G30" s="10">
        <v>787</v>
      </c>
    </row>
    <row r="31" spans="1:7" ht="19.5" customHeight="1">
      <c r="A31" s="36" t="s">
        <v>24</v>
      </c>
      <c r="B31" s="9">
        <v>1</v>
      </c>
      <c r="C31" s="10">
        <v>76334</v>
      </c>
      <c r="D31" s="10">
        <v>6830</v>
      </c>
      <c r="E31" s="9">
        <v>116</v>
      </c>
      <c r="F31" s="9">
        <v>7991</v>
      </c>
      <c r="G31" s="21">
        <v>2868</v>
      </c>
    </row>
    <row r="32" spans="1:7" ht="19.5" customHeight="1">
      <c r="A32" s="36" t="s">
        <v>25</v>
      </c>
      <c r="B32" s="9">
        <v>1</v>
      </c>
      <c r="C32" s="10">
        <v>38257</v>
      </c>
      <c r="D32" s="10">
        <v>1367</v>
      </c>
      <c r="E32" s="9">
        <v>13</v>
      </c>
      <c r="F32" s="9">
        <v>1396</v>
      </c>
      <c r="G32" s="10">
        <v>996</v>
      </c>
    </row>
    <row r="33" spans="1:7" ht="19.5" customHeight="1">
      <c r="A33" s="36" t="s">
        <v>26</v>
      </c>
      <c r="B33" s="9">
        <v>1</v>
      </c>
      <c r="C33" s="10">
        <v>55049</v>
      </c>
      <c r="D33" s="10">
        <v>1775</v>
      </c>
      <c r="E33" s="9">
        <v>11</v>
      </c>
      <c r="F33" s="9">
        <v>2436</v>
      </c>
      <c r="G33" s="21">
        <v>1032</v>
      </c>
    </row>
    <row r="34" spans="1:7" ht="19.5" customHeight="1">
      <c r="A34" s="36" t="s">
        <v>27</v>
      </c>
      <c r="B34" s="9">
        <v>1</v>
      </c>
      <c r="C34" s="10">
        <v>38276</v>
      </c>
      <c r="D34" s="10">
        <v>1244</v>
      </c>
      <c r="E34" s="9">
        <v>4</v>
      </c>
      <c r="F34" s="9">
        <v>1289</v>
      </c>
      <c r="G34" s="10">
        <v>721</v>
      </c>
    </row>
    <row r="35" spans="1:7" ht="19.5" customHeight="1">
      <c r="A35" s="36" t="s">
        <v>28</v>
      </c>
      <c r="B35" s="9">
        <v>1</v>
      </c>
      <c r="C35" s="10">
        <v>72309</v>
      </c>
      <c r="D35" s="10">
        <v>3593</v>
      </c>
      <c r="E35" s="9">
        <v>23</v>
      </c>
      <c r="F35" s="9">
        <v>4833</v>
      </c>
      <c r="G35" s="21">
        <v>1696</v>
      </c>
    </row>
    <row r="36" spans="1:7" ht="19.5" customHeight="1">
      <c r="A36" s="36" t="s">
        <v>29</v>
      </c>
      <c r="B36" s="9">
        <v>1</v>
      </c>
      <c r="C36" s="10">
        <v>75608</v>
      </c>
      <c r="D36" s="10">
        <v>4784</v>
      </c>
      <c r="E36" s="9">
        <v>51</v>
      </c>
      <c r="F36" s="9">
        <v>4848</v>
      </c>
      <c r="G36" s="10">
        <v>2070</v>
      </c>
    </row>
    <row r="37" spans="1:7" ht="19.5" customHeight="1" thickBot="1">
      <c r="A37" s="39" t="s">
        <v>30</v>
      </c>
      <c r="B37" s="12">
        <v>1</v>
      </c>
      <c r="C37" s="31">
        <v>25638</v>
      </c>
      <c r="D37" s="31">
        <v>183</v>
      </c>
      <c r="E37" s="12">
        <v>4</v>
      </c>
      <c r="F37" s="12">
        <v>1524</v>
      </c>
      <c r="G37" s="32">
        <v>132</v>
      </c>
    </row>
    <row r="38" spans="1:7" ht="15.75">
      <c r="A38" s="36"/>
      <c r="B38" s="13"/>
      <c r="C38" s="10"/>
      <c r="D38" s="10"/>
      <c r="E38" s="10"/>
      <c r="F38" s="22"/>
      <c r="G38" s="49" t="s">
        <v>90</v>
      </c>
    </row>
    <row r="39" spans="1:7" ht="15.75">
      <c r="A39" s="40" t="s">
        <v>31</v>
      </c>
      <c r="B39" s="42" t="s">
        <v>32</v>
      </c>
      <c r="C39" s="2"/>
      <c r="D39" s="14" t="s">
        <v>91</v>
      </c>
      <c r="E39" s="2"/>
      <c r="F39" s="50" t="s">
        <v>92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93</v>
      </c>
      <c r="B43" s="16"/>
      <c r="C43" s="16"/>
      <c r="D43" s="16"/>
      <c r="E43" s="16"/>
      <c r="F43" s="27"/>
      <c r="G43" s="16"/>
    </row>
    <row r="44" spans="1:5" ht="15.75">
      <c r="A44" s="14" t="s">
        <v>94</v>
      </c>
      <c r="B44" s="17"/>
      <c r="E44" s="4"/>
    </row>
    <row r="45" ht="15.75">
      <c r="A45" s="40"/>
    </row>
  </sheetData>
  <sheetProtection/>
  <mergeCells count="3">
    <mergeCell ref="D2:E2"/>
    <mergeCell ref="A3:G3"/>
    <mergeCell ref="A4:G4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zoomScale="84" zoomScaleNormal="84" zoomScalePageLayoutView="0" workbookViewId="0" topLeftCell="A1">
      <selection activeCell="A4" sqref="A4:G4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5.625" style="11" customWidth="1"/>
    <col min="8" max="8" width="13.50390625" style="15" customWidth="1"/>
    <col min="9" max="16384" width="9.00390625" style="15" customWidth="1"/>
  </cols>
  <sheetData>
    <row r="1" spans="1:7" ht="16.5" customHeight="1">
      <c r="A1" s="1" t="s">
        <v>75</v>
      </c>
      <c r="B1" s="2"/>
      <c r="C1" s="11"/>
      <c r="D1" s="9"/>
      <c r="E1" s="11"/>
      <c r="F1" s="26" t="s">
        <v>0</v>
      </c>
      <c r="G1" s="24" t="s">
        <v>76</v>
      </c>
    </row>
    <row r="2" spans="1:7" ht="16.5" customHeight="1">
      <c r="A2" s="1" t="s">
        <v>77</v>
      </c>
      <c r="B2" s="5" t="s">
        <v>78</v>
      </c>
      <c r="C2" s="6"/>
      <c r="D2" s="59"/>
      <c r="E2" s="63"/>
      <c r="F2" s="26" t="s">
        <v>1</v>
      </c>
      <c r="G2" s="24" t="s">
        <v>79</v>
      </c>
    </row>
    <row r="3" spans="1:7" ht="27" customHeight="1">
      <c r="A3" s="61" t="s">
        <v>80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101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51" t="s">
        <v>81</v>
      </c>
      <c r="C5" s="52" t="s">
        <v>82</v>
      </c>
      <c r="D5" s="52" t="s">
        <v>83</v>
      </c>
      <c r="E5" s="52" t="s">
        <v>84</v>
      </c>
      <c r="F5" s="53" t="s">
        <v>85</v>
      </c>
      <c r="G5" s="54" t="s">
        <v>86</v>
      </c>
    </row>
    <row r="6" spans="1:7" ht="19.5" customHeight="1">
      <c r="A6" s="55" t="s">
        <v>87</v>
      </c>
      <c r="B6" s="7">
        <v>103</v>
      </c>
      <c r="C6" s="8">
        <f>SUM(C9:C37)</f>
        <v>6043539</v>
      </c>
      <c r="D6" s="8">
        <f>SUM(D9:D37)</f>
        <v>741265</v>
      </c>
      <c r="E6" s="8">
        <f>SUM(E9:E37)</f>
        <v>13614</v>
      </c>
      <c r="F6" s="56">
        <f>SUM(F9:F37)</f>
        <v>1435030</v>
      </c>
      <c r="G6" s="8">
        <f>SUM(G9:G37)</f>
        <v>315928</v>
      </c>
    </row>
    <row r="7" spans="1:7" ht="19.5" customHeight="1">
      <c r="A7" s="34" t="s">
        <v>88</v>
      </c>
      <c r="B7" s="19"/>
      <c r="C7" s="29"/>
      <c r="D7" s="29"/>
      <c r="E7" s="29"/>
      <c r="F7" s="30"/>
      <c r="G7" s="22">
        <f>G6*0.36286837</f>
        <v>114640.27839736</v>
      </c>
    </row>
    <row r="8" spans="1:7" ht="19.5" customHeight="1">
      <c r="A8" s="35" t="s">
        <v>89</v>
      </c>
      <c r="B8" s="19"/>
      <c r="C8" s="29"/>
      <c r="D8" s="29"/>
      <c r="E8" s="29"/>
      <c r="F8" s="30"/>
      <c r="G8" s="22">
        <f>G6*0.63713163</f>
        <v>201287.72160264</v>
      </c>
    </row>
    <row r="9" spans="1:7" s="25" customFormat="1" ht="19.5" customHeight="1">
      <c r="A9" s="36" t="s">
        <v>2</v>
      </c>
      <c r="B9" s="8">
        <v>11</v>
      </c>
      <c r="C9" s="8">
        <v>1176450</v>
      </c>
      <c r="D9" s="8">
        <v>188540</v>
      </c>
      <c r="E9" s="8">
        <v>6119</v>
      </c>
      <c r="F9" s="8">
        <v>369097</v>
      </c>
      <c r="G9" s="8">
        <v>85426</v>
      </c>
    </row>
    <row r="10" spans="1:7" ht="19.5" customHeight="1">
      <c r="A10" s="36" t="s">
        <v>3</v>
      </c>
      <c r="B10" s="9">
        <v>7</v>
      </c>
      <c r="C10" s="9">
        <v>605013</v>
      </c>
      <c r="D10" s="9">
        <v>64822</v>
      </c>
      <c r="E10" s="9">
        <v>665</v>
      </c>
      <c r="F10" s="9">
        <v>94274</v>
      </c>
      <c r="G10" s="9">
        <v>26574</v>
      </c>
    </row>
    <row r="11" spans="1:7" ht="19.5" customHeight="1">
      <c r="A11" s="36" t="s">
        <v>4</v>
      </c>
      <c r="B11" s="9">
        <v>3</v>
      </c>
      <c r="C11" s="10">
        <v>262579</v>
      </c>
      <c r="D11" s="10">
        <v>26386</v>
      </c>
      <c r="E11" s="9">
        <v>326</v>
      </c>
      <c r="F11" s="9">
        <v>52025</v>
      </c>
      <c r="G11" s="10">
        <v>11258</v>
      </c>
    </row>
    <row r="12" spans="1:7" ht="19.5" customHeight="1">
      <c r="A12" s="36" t="s">
        <v>5</v>
      </c>
      <c r="B12" s="9">
        <v>5</v>
      </c>
      <c r="C12" s="10">
        <v>329775</v>
      </c>
      <c r="D12" s="10">
        <v>51300</v>
      </c>
      <c r="E12" s="9">
        <v>410</v>
      </c>
      <c r="F12" s="9">
        <v>88651</v>
      </c>
      <c r="G12" s="10">
        <v>19187</v>
      </c>
    </row>
    <row r="13" spans="1:7" ht="19.5" customHeight="1">
      <c r="A13" s="37" t="s">
        <v>6</v>
      </c>
      <c r="B13" s="22">
        <v>6</v>
      </c>
      <c r="C13" s="21">
        <v>427781</v>
      </c>
      <c r="D13" s="21">
        <v>77943</v>
      </c>
      <c r="E13" s="9">
        <v>1162</v>
      </c>
      <c r="F13" s="9">
        <v>138606</v>
      </c>
      <c r="G13" s="21">
        <v>31432</v>
      </c>
    </row>
    <row r="14" spans="1:7" ht="19.5" customHeight="1">
      <c r="A14" s="37" t="s">
        <v>7</v>
      </c>
      <c r="B14" s="22">
        <v>17</v>
      </c>
      <c r="C14" s="22">
        <v>417548</v>
      </c>
      <c r="D14" s="22">
        <v>50868</v>
      </c>
      <c r="E14" s="9">
        <v>775</v>
      </c>
      <c r="F14" s="9">
        <v>135642</v>
      </c>
      <c r="G14" s="10">
        <v>21603</v>
      </c>
    </row>
    <row r="15" spans="1:7" ht="19.5" customHeight="1">
      <c r="A15" s="36" t="s">
        <v>8</v>
      </c>
      <c r="B15" s="9">
        <v>5</v>
      </c>
      <c r="C15" s="9">
        <v>292652</v>
      </c>
      <c r="D15" s="9">
        <v>29038</v>
      </c>
      <c r="E15" s="9">
        <v>283</v>
      </c>
      <c r="F15" s="9">
        <v>44127</v>
      </c>
      <c r="G15" s="21">
        <v>12339</v>
      </c>
    </row>
    <row r="16" spans="1:7" ht="19.5" customHeight="1">
      <c r="A16" s="36" t="s">
        <v>9</v>
      </c>
      <c r="B16" s="9">
        <v>5</v>
      </c>
      <c r="C16" s="10">
        <v>274024</v>
      </c>
      <c r="D16" s="10">
        <v>42454</v>
      </c>
      <c r="E16" s="9">
        <v>556</v>
      </c>
      <c r="F16" s="9">
        <v>63517</v>
      </c>
      <c r="G16" s="10">
        <v>15972</v>
      </c>
    </row>
    <row r="17" spans="1:7" ht="19.5" customHeight="1">
      <c r="A17" s="38" t="s">
        <v>10</v>
      </c>
      <c r="B17" s="9">
        <v>8</v>
      </c>
      <c r="C17" s="10">
        <v>268243</v>
      </c>
      <c r="D17" s="10">
        <v>30252</v>
      </c>
      <c r="E17" s="9">
        <v>457</v>
      </c>
      <c r="F17" s="9">
        <v>33549</v>
      </c>
      <c r="G17" s="21">
        <v>12620</v>
      </c>
    </row>
    <row r="18" spans="1:7" ht="19.5" customHeight="1">
      <c r="A18" s="36" t="s">
        <v>11</v>
      </c>
      <c r="B18" s="9">
        <v>7</v>
      </c>
      <c r="C18" s="10">
        <v>201644</v>
      </c>
      <c r="D18" s="10">
        <v>32473</v>
      </c>
      <c r="E18" s="9">
        <v>820</v>
      </c>
      <c r="F18" s="9">
        <v>71448</v>
      </c>
      <c r="G18" s="10">
        <v>13649</v>
      </c>
    </row>
    <row r="19" spans="1:7" ht="19.5" customHeight="1">
      <c r="A19" s="36" t="s">
        <v>12</v>
      </c>
      <c r="B19" s="9">
        <v>2</v>
      </c>
      <c r="C19" s="10">
        <v>118369</v>
      </c>
      <c r="D19" s="10">
        <v>12862</v>
      </c>
      <c r="E19" s="9">
        <v>579</v>
      </c>
      <c r="F19" s="9">
        <v>91701</v>
      </c>
      <c r="G19" s="21">
        <v>5469</v>
      </c>
    </row>
    <row r="20" spans="1:7" ht="19.5" customHeight="1">
      <c r="A20" s="36" t="s">
        <v>13</v>
      </c>
      <c r="B20" s="9">
        <v>1</v>
      </c>
      <c r="C20" s="10">
        <v>125871</v>
      </c>
      <c r="D20" s="10">
        <v>15111</v>
      </c>
      <c r="E20" s="9">
        <v>136</v>
      </c>
      <c r="F20" s="9">
        <v>9420</v>
      </c>
      <c r="G20" s="10">
        <v>6573</v>
      </c>
    </row>
    <row r="21" spans="1:7" ht="19.5" customHeight="1">
      <c r="A21" s="36" t="s">
        <v>14</v>
      </c>
      <c r="B21" s="9">
        <v>3</v>
      </c>
      <c r="C21" s="10">
        <v>245173</v>
      </c>
      <c r="D21" s="10">
        <v>37103</v>
      </c>
      <c r="E21" s="9">
        <v>490</v>
      </c>
      <c r="F21" s="9">
        <v>83199</v>
      </c>
      <c r="G21" s="21">
        <v>12921</v>
      </c>
    </row>
    <row r="22" spans="1:7" ht="19.5" customHeight="1">
      <c r="A22" s="36" t="s">
        <v>15</v>
      </c>
      <c r="B22" s="9">
        <v>2</v>
      </c>
      <c r="C22" s="10">
        <v>72977</v>
      </c>
      <c r="D22" s="10">
        <v>5376</v>
      </c>
      <c r="E22" s="9">
        <v>46</v>
      </c>
      <c r="F22" s="9">
        <v>9370</v>
      </c>
      <c r="G22" s="10">
        <v>2412</v>
      </c>
    </row>
    <row r="23" spans="1:7" ht="19.5" customHeight="1">
      <c r="A23" s="36" t="s">
        <v>16</v>
      </c>
      <c r="B23" s="9">
        <v>5</v>
      </c>
      <c r="C23" s="10">
        <v>259400</v>
      </c>
      <c r="D23" s="10">
        <v>26070</v>
      </c>
      <c r="E23" s="9">
        <v>115</v>
      </c>
      <c r="F23" s="9">
        <v>44998</v>
      </c>
      <c r="G23" s="21">
        <v>14253</v>
      </c>
    </row>
    <row r="24" spans="1:7" ht="19.5" customHeight="1">
      <c r="A24" s="38" t="s">
        <v>17</v>
      </c>
      <c r="B24" s="9">
        <v>3</v>
      </c>
      <c r="C24" s="10">
        <v>168870</v>
      </c>
      <c r="D24" s="10">
        <v>16439</v>
      </c>
      <c r="E24" s="9">
        <v>153</v>
      </c>
      <c r="F24" s="9">
        <v>44904</v>
      </c>
      <c r="G24" s="10">
        <v>7035</v>
      </c>
    </row>
    <row r="25" spans="1:7" ht="19.5" customHeight="1">
      <c r="A25" s="38" t="s">
        <v>18</v>
      </c>
      <c r="B25" s="9">
        <v>1</v>
      </c>
      <c r="C25" s="10">
        <v>141728</v>
      </c>
      <c r="D25" s="10">
        <v>566</v>
      </c>
      <c r="E25" s="9">
        <v>95</v>
      </c>
      <c r="F25" s="9">
        <v>8787</v>
      </c>
      <c r="G25" s="21">
        <v>517</v>
      </c>
    </row>
    <row r="26" spans="1:7" ht="19.5" customHeight="1">
      <c r="A26" s="38" t="s">
        <v>19</v>
      </c>
      <c r="B26" s="9">
        <v>1</v>
      </c>
      <c r="C26" s="10">
        <v>73656</v>
      </c>
      <c r="D26" s="10">
        <v>4255</v>
      </c>
      <c r="E26" s="9">
        <v>63</v>
      </c>
      <c r="F26" s="9">
        <v>13771</v>
      </c>
      <c r="G26" s="10">
        <v>2098</v>
      </c>
    </row>
    <row r="27" spans="1:7" ht="19.5" customHeight="1">
      <c r="A27" s="38" t="s">
        <v>20</v>
      </c>
      <c r="B27" s="9">
        <v>1</v>
      </c>
      <c r="C27" s="10">
        <v>48493</v>
      </c>
      <c r="D27" s="10">
        <v>1281</v>
      </c>
      <c r="E27" s="9">
        <v>8</v>
      </c>
      <c r="F27" s="9">
        <v>2267</v>
      </c>
      <c r="G27" s="21">
        <v>844</v>
      </c>
    </row>
    <row r="28" spans="1:7" ht="19.5" customHeight="1">
      <c r="A28" s="38" t="s">
        <v>21</v>
      </c>
      <c r="B28" s="9">
        <v>1</v>
      </c>
      <c r="C28" s="10">
        <v>29166</v>
      </c>
      <c r="D28" s="10">
        <v>1361</v>
      </c>
      <c r="E28" s="9">
        <v>19</v>
      </c>
      <c r="F28" s="9">
        <v>1365</v>
      </c>
      <c r="G28" s="10">
        <v>862</v>
      </c>
    </row>
    <row r="29" spans="1:7" ht="19.5" customHeight="1">
      <c r="A29" s="36" t="s">
        <v>22</v>
      </c>
      <c r="B29" s="9">
        <v>1</v>
      </c>
      <c r="C29" s="10">
        <v>75147</v>
      </c>
      <c r="D29" s="10">
        <v>5331</v>
      </c>
      <c r="E29" s="9">
        <v>36</v>
      </c>
      <c r="F29" s="9">
        <v>5929</v>
      </c>
      <c r="G29" s="21">
        <v>2682</v>
      </c>
    </row>
    <row r="30" spans="1:7" ht="19.5" customHeight="1">
      <c r="A30" s="36" t="s">
        <v>23</v>
      </c>
      <c r="B30" s="9">
        <v>1</v>
      </c>
      <c r="C30" s="10">
        <v>44750</v>
      </c>
      <c r="D30" s="10">
        <v>1361</v>
      </c>
      <c r="E30" s="9">
        <v>8</v>
      </c>
      <c r="F30" s="9">
        <v>1484</v>
      </c>
      <c r="G30" s="10">
        <v>782</v>
      </c>
    </row>
    <row r="31" spans="1:7" ht="19.5" customHeight="1">
      <c r="A31" s="36" t="s">
        <v>24</v>
      </c>
      <c r="B31" s="9">
        <v>1</v>
      </c>
      <c r="C31" s="10">
        <v>77088</v>
      </c>
      <c r="D31" s="10">
        <v>6964</v>
      </c>
      <c r="E31" s="9">
        <v>121</v>
      </c>
      <c r="F31" s="9">
        <v>9121</v>
      </c>
      <c r="G31" s="21">
        <v>2955</v>
      </c>
    </row>
    <row r="32" spans="1:7" ht="19.5" customHeight="1">
      <c r="A32" s="36" t="s">
        <v>25</v>
      </c>
      <c r="B32" s="9">
        <v>1</v>
      </c>
      <c r="C32" s="10">
        <v>38614</v>
      </c>
      <c r="D32" s="10">
        <v>1422</v>
      </c>
      <c r="E32" s="9">
        <v>6</v>
      </c>
      <c r="F32" s="9">
        <v>1512</v>
      </c>
      <c r="G32" s="10">
        <v>955</v>
      </c>
    </row>
    <row r="33" spans="1:7" ht="19.5" customHeight="1">
      <c r="A33" s="36" t="s">
        <v>26</v>
      </c>
      <c r="B33" s="9">
        <v>1</v>
      </c>
      <c r="C33" s="10">
        <v>55421</v>
      </c>
      <c r="D33" s="10">
        <v>1746</v>
      </c>
      <c r="E33" s="9">
        <v>20</v>
      </c>
      <c r="F33" s="9">
        <v>2485</v>
      </c>
      <c r="G33" s="21">
        <v>1025</v>
      </c>
    </row>
    <row r="34" spans="1:7" ht="19.5" customHeight="1">
      <c r="A34" s="36" t="s">
        <v>27</v>
      </c>
      <c r="B34" s="9">
        <v>1</v>
      </c>
      <c r="C34" s="10">
        <v>38663</v>
      </c>
      <c r="D34" s="10">
        <v>1486</v>
      </c>
      <c r="E34" s="9">
        <v>55</v>
      </c>
      <c r="F34" s="9">
        <v>1640</v>
      </c>
      <c r="G34" s="10">
        <v>755</v>
      </c>
    </row>
    <row r="35" spans="1:7" ht="19.5" customHeight="1">
      <c r="A35" s="36" t="s">
        <v>28</v>
      </c>
      <c r="B35" s="9">
        <v>1</v>
      </c>
      <c r="C35" s="10">
        <v>72684</v>
      </c>
      <c r="D35" s="10">
        <v>3514</v>
      </c>
      <c r="E35" s="9">
        <v>44</v>
      </c>
      <c r="F35" s="9">
        <v>5385</v>
      </c>
      <c r="G35" s="21">
        <v>1656</v>
      </c>
    </row>
    <row r="36" spans="1:7" ht="19.5" customHeight="1">
      <c r="A36" s="36" t="s">
        <v>29</v>
      </c>
      <c r="B36" s="9">
        <v>1</v>
      </c>
      <c r="C36" s="10">
        <v>76123</v>
      </c>
      <c r="D36" s="10">
        <v>4805</v>
      </c>
      <c r="E36" s="9">
        <v>45</v>
      </c>
      <c r="F36" s="9">
        <v>5284</v>
      </c>
      <c r="G36" s="10">
        <v>1990</v>
      </c>
    </row>
    <row r="37" spans="1:7" ht="19.5" customHeight="1" thickBot="1">
      <c r="A37" s="39" t="s">
        <v>30</v>
      </c>
      <c r="B37" s="12">
        <v>1</v>
      </c>
      <c r="C37" s="31">
        <v>25637</v>
      </c>
      <c r="D37" s="31">
        <v>136</v>
      </c>
      <c r="E37" s="12">
        <v>2</v>
      </c>
      <c r="F37" s="12">
        <v>1472</v>
      </c>
      <c r="G37" s="32">
        <v>84</v>
      </c>
    </row>
    <row r="38" spans="1:7" ht="15.75">
      <c r="A38" s="36"/>
      <c r="B38" s="13"/>
      <c r="C38" s="10"/>
      <c r="D38" s="10"/>
      <c r="E38" s="10"/>
      <c r="F38" s="22"/>
      <c r="G38" s="49" t="s">
        <v>95</v>
      </c>
    </row>
    <row r="39" spans="1:7" ht="15.75">
      <c r="A39" s="40" t="s">
        <v>31</v>
      </c>
      <c r="B39" s="42" t="s">
        <v>32</v>
      </c>
      <c r="C39" s="2"/>
      <c r="D39" s="14" t="s">
        <v>91</v>
      </c>
      <c r="E39" s="2"/>
      <c r="F39" s="50" t="s">
        <v>92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93</v>
      </c>
      <c r="B43" s="16"/>
      <c r="C43" s="16"/>
      <c r="D43" s="16"/>
      <c r="E43" s="16"/>
      <c r="F43" s="27"/>
      <c r="G43" s="16"/>
    </row>
    <row r="44" spans="1:5" ht="15.75">
      <c r="A44" s="14" t="s">
        <v>94</v>
      </c>
      <c r="B44" s="17"/>
      <c r="E44" s="4"/>
    </row>
    <row r="45" ht="15.75">
      <c r="A45" s="40"/>
    </row>
  </sheetData>
  <sheetProtection/>
  <mergeCells count="3">
    <mergeCell ref="D2:E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="84" zoomScaleNormal="84" zoomScalePageLayoutView="0" workbookViewId="0" topLeftCell="A1">
      <selection activeCell="I6" sqref="I6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5.625" style="11" customWidth="1"/>
    <col min="8" max="8" width="13.50390625" style="15" customWidth="1"/>
    <col min="9" max="16384" width="9.00390625" style="15" customWidth="1"/>
  </cols>
  <sheetData>
    <row r="1" spans="1:7" ht="16.5" customHeight="1">
      <c r="A1" s="1" t="s">
        <v>75</v>
      </c>
      <c r="B1" s="2"/>
      <c r="C1" s="11"/>
      <c r="D1" s="9"/>
      <c r="E1" s="11"/>
      <c r="F1" s="26" t="s">
        <v>0</v>
      </c>
      <c r="G1" s="24" t="s">
        <v>76</v>
      </c>
    </row>
    <row r="2" spans="1:7" ht="16.5" customHeight="1">
      <c r="A2" s="1" t="s">
        <v>77</v>
      </c>
      <c r="B2" s="5" t="s">
        <v>78</v>
      </c>
      <c r="C2" s="6"/>
      <c r="D2" s="59"/>
      <c r="E2" s="63"/>
      <c r="F2" s="26" t="s">
        <v>1</v>
      </c>
      <c r="G2" s="24" t="s">
        <v>79</v>
      </c>
    </row>
    <row r="3" spans="1:7" ht="27" customHeight="1">
      <c r="A3" s="61" t="s">
        <v>80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102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51" t="s">
        <v>81</v>
      </c>
      <c r="C5" s="52" t="s">
        <v>82</v>
      </c>
      <c r="D5" s="52" t="s">
        <v>83</v>
      </c>
      <c r="E5" s="52" t="s">
        <v>84</v>
      </c>
      <c r="F5" s="53" t="s">
        <v>85</v>
      </c>
      <c r="G5" s="54" t="s">
        <v>86</v>
      </c>
    </row>
    <row r="6" spans="1:7" ht="19.5" customHeight="1">
      <c r="A6" s="55" t="s">
        <v>87</v>
      </c>
      <c r="B6" s="7">
        <v>104</v>
      </c>
      <c r="C6" s="8">
        <v>6088527</v>
      </c>
      <c r="D6" s="8">
        <v>711170</v>
      </c>
      <c r="E6" s="8">
        <v>12784</v>
      </c>
      <c r="F6" s="56">
        <v>1489005</v>
      </c>
      <c r="G6" s="8">
        <v>300585</v>
      </c>
    </row>
    <row r="7" spans="1:7" ht="19.5" customHeight="1">
      <c r="A7" s="34" t="s">
        <v>88</v>
      </c>
      <c r="B7" s="19"/>
      <c r="C7" s="29"/>
      <c r="D7" s="29"/>
      <c r="E7" s="29"/>
      <c r="F7" s="30"/>
      <c r="G7" s="22">
        <v>110360.58531195001</v>
      </c>
    </row>
    <row r="8" spans="1:7" ht="19.5" customHeight="1">
      <c r="A8" s="35" t="s">
        <v>89</v>
      </c>
      <c r="B8" s="19"/>
      <c r="C8" s="29"/>
      <c r="D8" s="29"/>
      <c r="E8" s="29"/>
      <c r="F8" s="30"/>
      <c r="G8" s="22">
        <v>190224.41468805002</v>
      </c>
    </row>
    <row r="9" spans="1:7" s="25" customFormat="1" ht="19.5" customHeight="1">
      <c r="A9" s="36" t="s">
        <v>2</v>
      </c>
      <c r="B9" s="8">
        <v>11</v>
      </c>
      <c r="C9" s="8">
        <v>1181857</v>
      </c>
      <c r="D9" s="8">
        <v>181457</v>
      </c>
      <c r="E9" s="8">
        <v>6289</v>
      </c>
      <c r="F9" s="8">
        <v>374383</v>
      </c>
      <c r="G9" s="8">
        <v>80261</v>
      </c>
    </row>
    <row r="10" spans="1:7" ht="19.5" customHeight="1">
      <c r="A10" s="36" t="s">
        <v>3</v>
      </c>
      <c r="B10" s="9">
        <v>7</v>
      </c>
      <c r="C10" s="9">
        <v>602189</v>
      </c>
      <c r="D10" s="9">
        <v>64518</v>
      </c>
      <c r="E10" s="9">
        <v>735</v>
      </c>
      <c r="F10" s="9">
        <v>100423</v>
      </c>
      <c r="G10" s="9">
        <v>26651</v>
      </c>
    </row>
    <row r="11" spans="1:7" ht="19.5" customHeight="1">
      <c r="A11" s="36" t="s">
        <v>4</v>
      </c>
      <c r="B11" s="9">
        <v>3</v>
      </c>
      <c r="C11" s="10">
        <v>264349</v>
      </c>
      <c r="D11" s="10">
        <v>24785</v>
      </c>
      <c r="E11" s="9">
        <v>232</v>
      </c>
      <c r="F11" s="9">
        <v>54344</v>
      </c>
      <c r="G11" s="10">
        <v>10261</v>
      </c>
    </row>
    <row r="12" spans="1:7" ht="19.5" customHeight="1">
      <c r="A12" s="36" t="s">
        <v>5</v>
      </c>
      <c r="B12" s="9">
        <v>5</v>
      </c>
      <c r="C12" s="10">
        <v>331232</v>
      </c>
      <c r="D12" s="10">
        <v>48724</v>
      </c>
      <c r="E12" s="9">
        <v>423</v>
      </c>
      <c r="F12" s="9">
        <v>105637</v>
      </c>
      <c r="G12" s="10">
        <v>19330</v>
      </c>
    </row>
    <row r="13" spans="1:7" ht="19.5" customHeight="1">
      <c r="A13" s="37" t="s">
        <v>6</v>
      </c>
      <c r="B13" s="22">
        <v>7</v>
      </c>
      <c r="C13" s="21">
        <v>430226</v>
      </c>
      <c r="D13" s="21">
        <v>74312</v>
      </c>
      <c r="E13" s="9">
        <v>1042</v>
      </c>
      <c r="F13" s="9">
        <v>146211</v>
      </c>
      <c r="G13" s="21">
        <v>29457</v>
      </c>
    </row>
    <row r="14" spans="1:7" ht="19.5" customHeight="1">
      <c r="A14" s="37" t="s">
        <v>7</v>
      </c>
      <c r="B14" s="22">
        <v>17</v>
      </c>
      <c r="C14" s="22">
        <v>419529</v>
      </c>
      <c r="D14" s="22">
        <v>51220</v>
      </c>
      <c r="E14" s="9">
        <v>778</v>
      </c>
      <c r="F14" s="9">
        <v>144271</v>
      </c>
      <c r="G14" s="10">
        <v>21231</v>
      </c>
    </row>
    <row r="15" spans="1:7" ht="19.5" customHeight="1">
      <c r="A15" s="36" t="s">
        <v>8</v>
      </c>
      <c r="B15" s="9">
        <v>5</v>
      </c>
      <c r="C15" s="9">
        <v>293603</v>
      </c>
      <c r="D15" s="9">
        <v>27650</v>
      </c>
      <c r="E15" s="9">
        <v>248</v>
      </c>
      <c r="F15" s="9">
        <v>48691</v>
      </c>
      <c r="G15" s="21">
        <v>11874</v>
      </c>
    </row>
    <row r="16" spans="1:7" ht="19.5" customHeight="1">
      <c r="A16" s="36" t="s">
        <v>9</v>
      </c>
      <c r="B16" s="9">
        <v>5</v>
      </c>
      <c r="C16" s="10">
        <v>275524</v>
      </c>
      <c r="D16" s="10">
        <v>39812</v>
      </c>
      <c r="E16" s="9">
        <v>534</v>
      </c>
      <c r="F16" s="9">
        <v>61188</v>
      </c>
      <c r="G16" s="10">
        <v>14871</v>
      </c>
    </row>
    <row r="17" spans="1:7" ht="19.5" customHeight="1">
      <c r="A17" s="38" t="s">
        <v>10</v>
      </c>
      <c r="B17" s="9">
        <v>8</v>
      </c>
      <c r="C17" s="10">
        <v>270369</v>
      </c>
      <c r="D17" s="10">
        <v>28321</v>
      </c>
      <c r="E17" s="9">
        <v>389</v>
      </c>
      <c r="F17" s="9">
        <v>35549</v>
      </c>
      <c r="G17" s="21">
        <v>11994</v>
      </c>
    </row>
    <row r="18" spans="1:7" ht="19.5" customHeight="1">
      <c r="A18" s="36" t="s">
        <v>11</v>
      </c>
      <c r="B18" s="9">
        <v>7</v>
      </c>
      <c r="C18" s="10">
        <v>202627</v>
      </c>
      <c r="D18" s="10">
        <v>28787</v>
      </c>
      <c r="E18" s="9">
        <v>293</v>
      </c>
      <c r="F18" s="9">
        <v>72941</v>
      </c>
      <c r="G18" s="10">
        <v>12446</v>
      </c>
    </row>
    <row r="19" spans="1:7" ht="19.5" customHeight="1">
      <c r="A19" s="36" t="s">
        <v>12</v>
      </c>
      <c r="B19" s="9">
        <v>2</v>
      </c>
      <c r="C19" s="10">
        <v>118803</v>
      </c>
      <c r="D19" s="10">
        <v>11751</v>
      </c>
      <c r="E19" s="9">
        <v>315</v>
      </c>
      <c r="F19" s="9">
        <v>94381</v>
      </c>
      <c r="G19" s="21">
        <v>5063</v>
      </c>
    </row>
    <row r="20" spans="1:7" ht="19.5" customHeight="1">
      <c r="A20" s="36" t="s">
        <v>13</v>
      </c>
      <c r="B20" s="9">
        <v>1</v>
      </c>
      <c r="C20" s="10">
        <v>148514</v>
      </c>
      <c r="D20" s="10">
        <v>14170</v>
      </c>
      <c r="E20" s="9">
        <v>327</v>
      </c>
      <c r="F20" s="9">
        <v>11018</v>
      </c>
      <c r="G20" s="10">
        <v>6372</v>
      </c>
    </row>
    <row r="21" spans="1:7" ht="19.5" customHeight="1">
      <c r="A21" s="36" t="s">
        <v>14</v>
      </c>
      <c r="B21" s="9">
        <v>3</v>
      </c>
      <c r="C21" s="10">
        <v>246548</v>
      </c>
      <c r="D21" s="10">
        <v>36258</v>
      </c>
      <c r="E21" s="9">
        <v>462</v>
      </c>
      <c r="F21" s="9">
        <v>81010</v>
      </c>
      <c r="G21" s="21">
        <v>12438</v>
      </c>
    </row>
    <row r="22" spans="1:7" ht="19.5" customHeight="1">
      <c r="A22" s="36" t="s">
        <v>15</v>
      </c>
      <c r="B22" s="9">
        <v>2</v>
      </c>
      <c r="C22" s="10">
        <v>73413</v>
      </c>
      <c r="D22" s="10">
        <v>5320</v>
      </c>
      <c r="E22" s="9">
        <v>59</v>
      </c>
      <c r="F22" s="9">
        <v>9710</v>
      </c>
      <c r="G22" s="10">
        <v>2260</v>
      </c>
    </row>
    <row r="23" spans="1:7" ht="19.5" customHeight="1">
      <c r="A23" s="36" t="s">
        <v>16</v>
      </c>
      <c r="B23" s="9">
        <v>5</v>
      </c>
      <c r="C23" s="10">
        <v>260157</v>
      </c>
      <c r="D23" s="10">
        <v>24378</v>
      </c>
      <c r="E23" s="9">
        <v>148</v>
      </c>
      <c r="F23" s="9">
        <v>46817</v>
      </c>
      <c r="G23" s="21">
        <v>12968</v>
      </c>
    </row>
    <row r="24" spans="1:7" ht="19.5" customHeight="1">
      <c r="A24" s="38" t="s">
        <v>17</v>
      </c>
      <c r="B24" s="9">
        <v>3</v>
      </c>
      <c r="C24" s="10">
        <v>169488</v>
      </c>
      <c r="D24" s="10">
        <v>16172</v>
      </c>
      <c r="E24" s="9">
        <v>164</v>
      </c>
      <c r="F24" s="9">
        <v>44617</v>
      </c>
      <c r="G24" s="10">
        <v>6728</v>
      </c>
    </row>
    <row r="25" spans="1:7" ht="19.5" customHeight="1">
      <c r="A25" s="38" t="s">
        <v>18</v>
      </c>
      <c r="B25" s="9">
        <v>1</v>
      </c>
      <c r="C25" s="10">
        <v>142164</v>
      </c>
      <c r="D25" s="10">
        <v>418</v>
      </c>
      <c r="E25" s="9">
        <v>46</v>
      </c>
      <c r="F25" s="9">
        <v>3593</v>
      </c>
      <c r="G25" s="21">
        <v>380</v>
      </c>
    </row>
    <row r="26" spans="1:7" ht="19.5" customHeight="1">
      <c r="A26" s="38" t="s">
        <v>19</v>
      </c>
      <c r="B26" s="9">
        <v>1</v>
      </c>
      <c r="C26" s="10">
        <v>73835</v>
      </c>
      <c r="D26" s="10">
        <v>4136</v>
      </c>
      <c r="E26" s="9">
        <v>61</v>
      </c>
      <c r="F26" s="9">
        <v>12468</v>
      </c>
      <c r="G26" s="10">
        <v>1933</v>
      </c>
    </row>
    <row r="27" spans="1:7" ht="19.5" customHeight="1">
      <c r="A27" s="38" t="s">
        <v>20</v>
      </c>
      <c r="B27" s="9">
        <v>1</v>
      </c>
      <c r="C27" s="10">
        <v>48777</v>
      </c>
      <c r="D27" s="10">
        <v>1340</v>
      </c>
      <c r="E27" s="9">
        <v>3</v>
      </c>
      <c r="F27" s="9">
        <v>1940</v>
      </c>
      <c r="G27" s="21">
        <v>849</v>
      </c>
    </row>
    <row r="28" spans="1:7" ht="19.5" customHeight="1">
      <c r="A28" s="38" t="s">
        <v>21</v>
      </c>
      <c r="B28" s="9">
        <v>1</v>
      </c>
      <c r="C28" s="10">
        <v>29459</v>
      </c>
      <c r="D28" s="10">
        <v>1159</v>
      </c>
      <c r="E28" s="9">
        <v>16</v>
      </c>
      <c r="F28" s="9">
        <v>1264</v>
      </c>
      <c r="G28" s="10">
        <v>740</v>
      </c>
    </row>
    <row r="29" spans="1:7" ht="19.5" customHeight="1">
      <c r="A29" s="36" t="s">
        <v>22</v>
      </c>
      <c r="B29" s="9">
        <v>1</v>
      </c>
      <c r="C29" s="10">
        <v>75245</v>
      </c>
      <c r="D29" s="10">
        <v>5162</v>
      </c>
      <c r="E29" s="9">
        <v>32</v>
      </c>
      <c r="F29" s="9">
        <v>5895</v>
      </c>
      <c r="G29" s="21">
        <v>2586</v>
      </c>
    </row>
    <row r="30" spans="1:7" ht="19.5" customHeight="1">
      <c r="A30" s="36" t="s">
        <v>23</v>
      </c>
      <c r="B30" s="9">
        <v>1</v>
      </c>
      <c r="C30" s="10">
        <v>44971</v>
      </c>
      <c r="D30" s="10">
        <v>1237</v>
      </c>
      <c r="E30" s="9">
        <v>6</v>
      </c>
      <c r="F30" s="9">
        <v>1605</v>
      </c>
      <c r="G30" s="10">
        <v>740</v>
      </c>
    </row>
    <row r="31" spans="1:7" ht="19.5" customHeight="1">
      <c r="A31" s="36" t="s">
        <v>24</v>
      </c>
      <c r="B31" s="9">
        <v>1</v>
      </c>
      <c r="C31" s="10">
        <v>77481</v>
      </c>
      <c r="D31" s="10">
        <v>7413</v>
      </c>
      <c r="E31" s="9">
        <v>51</v>
      </c>
      <c r="F31" s="9">
        <v>11057</v>
      </c>
      <c r="G31" s="21">
        <v>2940</v>
      </c>
    </row>
    <row r="32" spans="1:7" ht="19.5" customHeight="1">
      <c r="A32" s="36" t="s">
        <v>25</v>
      </c>
      <c r="B32" s="9">
        <v>1</v>
      </c>
      <c r="C32" s="10">
        <v>38796</v>
      </c>
      <c r="D32" s="10">
        <v>1331</v>
      </c>
      <c r="E32" s="9">
        <v>10</v>
      </c>
      <c r="F32" s="9">
        <v>1245</v>
      </c>
      <c r="G32" s="10">
        <v>944</v>
      </c>
    </row>
    <row r="33" spans="1:7" ht="19.5" customHeight="1">
      <c r="A33" s="36" t="s">
        <v>26</v>
      </c>
      <c r="B33" s="9">
        <v>1</v>
      </c>
      <c r="C33" s="10">
        <v>55366</v>
      </c>
      <c r="D33" s="10">
        <v>1649</v>
      </c>
      <c r="E33" s="9">
        <v>15</v>
      </c>
      <c r="F33" s="9">
        <v>2920</v>
      </c>
      <c r="G33" s="21">
        <v>962</v>
      </c>
    </row>
    <row r="34" spans="1:7" ht="19.5" customHeight="1">
      <c r="A34" s="36" t="s">
        <v>27</v>
      </c>
      <c r="B34" s="9">
        <v>1</v>
      </c>
      <c r="C34" s="10">
        <v>38962</v>
      </c>
      <c r="D34" s="10">
        <v>1550</v>
      </c>
      <c r="E34" s="9">
        <v>26</v>
      </c>
      <c r="F34" s="9">
        <v>1678</v>
      </c>
      <c r="G34" s="10">
        <v>807</v>
      </c>
    </row>
    <row r="35" spans="1:7" ht="19.5" customHeight="1">
      <c r="A35" s="36" t="s">
        <v>28</v>
      </c>
      <c r="B35" s="9">
        <v>1</v>
      </c>
      <c r="C35" s="10">
        <v>72877</v>
      </c>
      <c r="D35" s="10">
        <v>3271</v>
      </c>
      <c r="E35" s="9">
        <v>32</v>
      </c>
      <c r="F35" s="9">
        <v>6344</v>
      </c>
      <c r="G35" s="21">
        <v>1511</v>
      </c>
    </row>
    <row r="36" spans="1:7" ht="19.5" customHeight="1">
      <c r="A36" s="36" t="s">
        <v>29</v>
      </c>
      <c r="B36" s="9">
        <v>1</v>
      </c>
      <c r="C36" s="10">
        <v>76529</v>
      </c>
      <c r="D36" s="10">
        <v>4732</v>
      </c>
      <c r="E36" s="9">
        <v>45</v>
      </c>
      <c r="F36" s="9">
        <v>6283</v>
      </c>
      <c r="G36" s="10">
        <v>1903</v>
      </c>
    </row>
    <row r="37" spans="1:7" ht="19.5" customHeight="1" thickBot="1">
      <c r="A37" s="39" t="s">
        <v>30</v>
      </c>
      <c r="B37" s="12">
        <v>1</v>
      </c>
      <c r="C37" s="31">
        <v>25637</v>
      </c>
      <c r="D37" s="31">
        <v>137</v>
      </c>
      <c r="E37" s="12">
        <v>3</v>
      </c>
      <c r="F37" s="12">
        <v>1522</v>
      </c>
      <c r="G37" s="32">
        <v>85</v>
      </c>
    </row>
    <row r="38" spans="1:7" ht="15.75">
      <c r="A38" s="36"/>
      <c r="B38" s="13"/>
      <c r="C38" s="10"/>
      <c r="D38" s="10"/>
      <c r="E38" s="10"/>
      <c r="F38" s="22"/>
      <c r="G38" s="58" t="s">
        <v>96</v>
      </c>
    </row>
    <row r="39" spans="1:7" ht="15.75">
      <c r="A39" s="40" t="s">
        <v>31</v>
      </c>
      <c r="B39" s="42" t="s">
        <v>32</v>
      </c>
      <c r="C39" s="2"/>
      <c r="D39" s="14" t="s">
        <v>91</v>
      </c>
      <c r="E39" s="2"/>
      <c r="F39" s="50" t="s">
        <v>92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93</v>
      </c>
      <c r="B43" s="16"/>
      <c r="C43" s="16"/>
      <c r="D43" s="16"/>
      <c r="E43" s="16"/>
      <c r="F43" s="27"/>
      <c r="G43" s="16"/>
    </row>
    <row r="44" spans="1:5" ht="15.75">
      <c r="A44" s="14" t="s">
        <v>94</v>
      </c>
      <c r="B44" s="17"/>
      <c r="E44" s="4"/>
    </row>
    <row r="45" ht="15.75">
      <c r="A45" s="40"/>
    </row>
  </sheetData>
  <sheetProtection/>
  <mergeCells count="3">
    <mergeCell ref="D2:E2"/>
    <mergeCell ref="A3:G3"/>
    <mergeCell ref="A4:G4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="86" zoomScaleNormal="86" zoomScalePageLayoutView="0" workbookViewId="0" topLeftCell="A1">
      <selection activeCell="I17" sqref="I17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5.625" style="11" customWidth="1"/>
    <col min="8" max="8" width="13.50390625" style="15" customWidth="1"/>
    <col min="9" max="16384" width="9.00390625" style="15" customWidth="1"/>
  </cols>
  <sheetData>
    <row r="1" spans="1:7" ht="16.5" customHeight="1">
      <c r="A1" s="1" t="s">
        <v>118</v>
      </c>
      <c r="B1" s="2"/>
      <c r="C1" s="11"/>
      <c r="D1" s="9"/>
      <c r="E1" s="11"/>
      <c r="F1" s="26" t="s">
        <v>0</v>
      </c>
      <c r="G1" s="24" t="s">
        <v>119</v>
      </c>
    </row>
    <row r="2" spans="1:7" ht="16.5" customHeight="1">
      <c r="A2" s="1" t="s">
        <v>120</v>
      </c>
      <c r="B2" s="5" t="s">
        <v>121</v>
      </c>
      <c r="C2" s="6"/>
      <c r="D2" s="59"/>
      <c r="E2" s="63"/>
      <c r="F2" s="26" t="s">
        <v>1</v>
      </c>
      <c r="G2" s="24" t="s">
        <v>122</v>
      </c>
    </row>
    <row r="3" spans="1:7" ht="27" customHeight="1">
      <c r="A3" s="61" t="s">
        <v>123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124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51" t="s">
        <v>125</v>
      </c>
      <c r="C5" s="52" t="s">
        <v>126</v>
      </c>
      <c r="D5" s="52" t="s">
        <v>40</v>
      </c>
      <c r="E5" s="52" t="s">
        <v>127</v>
      </c>
      <c r="F5" s="53" t="s">
        <v>128</v>
      </c>
      <c r="G5" s="54" t="s">
        <v>129</v>
      </c>
    </row>
    <row r="6" spans="1:7" ht="19.5" customHeight="1">
      <c r="A6" s="55" t="s">
        <v>130</v>
      </c>
      <c r="B6" s="7">
        <f aca="true" t="shared" si="0" ref="B6:G6">SUM(B9:B37)</f>
        <v>104</v>
      </c>
      <c r="C6" s="8">
        <f t="shared" si="0"/>
        <v>6108053</v>
      </c>
      <c r="D6" s="8">
        <f t="shared" si="0"/>
        <v>915798</v>
      </c>
      <c r="E6" s="8">
        <f t="shared" si="0"/>
        <v>19869</v>
      </c>
      <c r="F6" s="56">
        <f t="shared" si="0"/>
        <v>1774004</v>
      </c>
      <c r="G6" s="8">
        <f t="shared" si="0"/>
        <v>412155</v>
      </c>
    </row>
    <row r="7" spans="1:7" ht="19.5" customHeight="1">
      <c r="A7" s="34" t="s">
        <v>131</v>
      </c>
      <c r="B7" s="19"/>
      <c r="C7" s="29"/>
      <c r="D7" s="29"/>
      <c r="E7" s="29"/>
      <c r="F7" s="30"/>
      <c r="G7" s="22">
        <f>G6*0.356666735</f>
        <v>147001.978163925</v>
      </c>
    </row>
    <row r="8" spans="1:7" ht="19.5" customHeight="1">
      <c r="A8" s="35" t="s">
        <v>132</v>
      </c>
      <c r="B8" s="19"/>
      <c r="C8" s="29"/>
      <c r="D8" s="29"/>
      <c r="E8" s="29"/>
      <c r="F8" s="30"/>
      <c r="G8" s="22">
        <f>G6*0.643333265</f>
        <v>265153.021836075</v>
      </c>
    </row>
    <row r="9" spans="1:7" s="25" customFormat="1" ht="19.5" customHeight="1">
      <c r="A9" s="36" t="s">
        <v>2</v>
      </c>
      <c r="B9" s="8">
        <f>'[1]7月份利用概況(館藏地)'!D18+'[1]7月份利用概況(館藏地)'!D6</f>
        <v>11</v>
      </c>
      <c r="C9" s="8">
        <f>'[1]7月份利用概況(館藏地)'!F18+'[1]7月份利用概況(館藏地)'!F6</f>
        <v>1189909</v>
      </c>
      <c r="D9" s="8">
        <f>'[1]7月份利用概況(館藏地)'!G18+'[1]7月份利用概況(館藏地)'!G6</f>
        <v>235708</v>
      </c>
      <c r="E9" s="8">
        <f>'[1]7月份利用概況(館藏地)'!K18+'[1]7月份利用概況(館藏地)'!L18+'[1]7月份利用概況(館藏地)'!K6+'[1]7月份利用概況(館藏地)'!L6</f>
        <v>8172</v>
      </c>
      <c r="F9" s="8">
        <f>'[1]7月份利用概況(館藏地)'!M18+'[1]7月份利用概況(館藏地)'!M6</f>
        <v>482482</v>
      </c>
      <c r="G9" s="8">
        <f>'[1]7月份利用概況(館藏地)'!H18+'[1]7月份利用概況(館藏地)'!H6</f>
        <v>109904</v>
      </c>
    </row>
    <row r="10" spans="1:7" ht="19.5" customHeight="1">
      <c r="A10" s="36" t="s">
        <v>3</v>
      </c>
      <c r="B10" s="9">
        <f>'[1]7月份利用概況(館藏地)'!D26</f>
        <v>7</v>
      </c>
      <c r="C10" s="9">
        <f>'[1]7月份利用概況(館藏地)'!F26</f>
        <v>602185</v>
      </c>
      <c r="D10" s="9">
        <f>'[1]7月份利用概況(館藏地)'!G26</f>
        <v>98237</v>
      </c>
      <c r="E10" s="9">
        <f>'[1]7月份利用概況(館藏地)'!K26+'[1]7月份利用概況(館藏地)'!L26</f>
        <v>1466</v>
      </c>
      <c r="F10" s="9">
        <f>'[1]7月份利用概況(館藏地)'!M26</f>
        <v>115863</v>
      </c>
      <c r="G10" s="9">
        <f>'[1]7月份利用概況(館藏地)'!H26</f>
        <v>41235</v>
      </c>
    </row>
    <row r="11" spans="1:7" ht="19.5" customHeight="1">
      <c r="A11" s="36" t="s">
        <v>4</v>
      </c>
      <c r="B11" s="9">
        <f>'[1]7月份利用概況(館藏地)'!D31</f>
        <v>3</v>
      </c>
      <c r="C11" s="10">
        <f>'[1]7月份利用概況(館藏地)'!F31</f>
        <v>266677</v>
      </c>
      <c r="D11" s="10">
        <f>'[1]7月份利用概況(館藏地)'!G31</f>
        <v>39676</v>
      </c>
      <c r="E11" s="9">
        <f>'[1]7月份利用概況(館藏地)'!K31+'[1]7月份利用概況(館藏地)'!L31</f>
        <v>523</v>
      </c>
      <c r="F11" s="9">
        <f>'[1]7月份利用概況(館藏地)'!M31</f>
        <v>72255</v>
      </c>
      <c r="G11" s="10">
        <f>'[1]7月份利用概況(館藏地)'!H31</f>
        <v>17671</v>
      </c>
    </row>
    <row r="12" spans="1:7" ht="19.5" customHeight="1">
      <c r="A12" s="36" t="s">
        <v>5</v>
      </c>
      <c r="B12" s="9">
        <f>'[1]7月份利用概況(館藏地)'!D37</f>
        <v>5</v>
      </c>
      <c r="C12" s="10">
        <f>'[1]7月份利用概況(館藏地)'!F37</f>
        <v>333549</v>
      </c>
      <c r="D12" s="10">
        <f>'[1]7月份利用概況(館藏地)'!G37</f>
        <v>54277</v>
      </c>
      <c r="E12" s="9">
        <f>'[1]7月份利用概況(館藏地)'!K37+'[1]7月份利用概況(館藏地)'!L37</f>
        <v>702</v>
      </c>
      <c r="F12" s="9">
        <f>'[1]7月份利用概況(館藏地)'!M37</f>
        <v>121942</v>
      </c>
      <c r="G12" s="10">
        <f>'[1]7月份利用概況(館藏地)'!H37</f>
        <v>24587</v>
      </c>
    </row>
    <row r="13" spans="1:7" ht="19.5" customHeight="1">
      <c r="A13" s="37" t="s">
        <v>6</v>
      </c>
      <c r="B13" s="22">
        <f>'[1]7月份利用概況(館藏地)'!D45</f>
        <v>7</v>
      </c>
      <c r="C13" s="21">
        <f>'[1]7月份利用概況(館藏地)'!F45</f>
        <v>433859</v>
      </c>
      <c r="D13" s="21">
        <f>'[1]7月份利用概況(館藏地)'!G45</f>
        <v>82872</v>
      </c>
      <c r="E13" s="9">
        <f>'[1]7月份利用概況(館藏地)'!K45+'[1]7月份利用概況(館藏地)'!L45</f>
        <v>1444</v>
      </c>
      <c r="F13" s="9">
        <f>'[1]7月份利用概況(館藏地)'!M45</f>
        <v>176906</v>
      </c>
      <c r="G13" s="21">
        <f>'[1]7月份利用概況(館藏地)'!H45</f>
        <v>36419</v>
      </c>
    </row>
    <row r="14" spans="1:7" ht="19.5" customHeight="1">
      <c r="A14" s="37" t="s">
        <v>7</v>
      </c>
      <c r="B14" s="22">
        <f>'[1]7月份利用概況(館藏地)'!D63</f>
        <v>17</v>
      </c>
      <c r="C14" s="22">
        <f>'[1]7月份利用概況(館藏地)'!F63</f>
        <v>414361</v>
      </c>
      <c r="D14" s="22">
        <f>'[1]7月份利用概況(館藏地)'!G63</f>
        <v>59283</v>
      </c>
      <c r="E14" s="9">
        <f>'[1]7月份利用概況(館藏地)'!K63+'[1]7月份利用概況(館藏地)'!L63</f>
        <v>1236</v>
      </c>
      <c r="F14" s="9">
        <f>'[1]7月份利用概況(館藏地)'!M63</f>
        <v>145616</v>
      </c>
      <c r="G14" s="10">
        <f>'[1]7月份利用概況(館藏地)'!H63</f>
        <v>27056</v>
      </c>
    </row>
    <row r="15" spans="1:7" ht="19.5" customHeight="1">
      <c r="A15" s="36" t="s">
        <v>8</v>
      </c>
      <c r="B15" s="9">
        <f>'[1]7月份利用概況(館藏地)'!D69</f>
        <v>5</v>
      </c>
      <c r="C15" s="9">
        <f>'[1]7月份利用概況(館藏地)'!F69</f>
        <v>294513</v>
      </c>
      <c r="D15" s="9">
        <f>'[1]7月份利用概況(館藏地)'!G69</f>
        <v>38641</v>
      </c>
      <c r="E15" s="9">
        <f>'[1]7月份利用概況(館藏地)'!K69+'[1]7月份利用概況(館藏地)'!L69</f>
        <v>381</v>
      </c>
      <c r="F15" s="9">
        <f>'[1]7月份利用概況(館藏地)'!M69</f>
        <v>61650</v>
      </c>
      <c r="G15" s="21">
        <f>'[1]7月份利用概況(館藏地)'!H69</f>
        <v>17291</v>
      </c>
    </row>
    <row r="16" spans="1:7" ht="19.5" customHeight="1">
      <c r="A16" s="36" t="s">
        <v>9</v>
      </c>
      <c r="B16" s="9">
        <f>'[1]7月份利用概況(館藏地)'!D75</f>
        <v>5</v>
      </c>
      <c r="C16" s="10">
        <f>'[1]7月份利用概況(館藏地)'!F75</f>
        <v>277620</v>
      </c>
      <c r="D16" s="10">
        <f>'[1]7月份利用概況(館藏地)'!G75</f>
        <v>49853</v>
      </c>
      <c r="E16" s="9">
        <f>'[1]7月份利用概況(館藏地)'!K75+'[1]7月份利用概況(館藏地)'!L75</f>
        <v>993</v>
      </c>
      <c r="F16" s="9">
        <f>'[1]7月份利用概況(館藏地)'!M75</f>
        <v>87700</v>
      </c>
      <c r="G16" s="10">
        <f>'[1]7月份利用概況(館藏地)'!H75</f>
        <v>19840</v>
      </c>
    </row>
    <row r="17" spans="1:7" ht="19.5" customHeight="1">
      <c r="A17" s="38" t="s">
        <v>10</v>
      </c>
      <c r="B17" s="9">
        <f>'[1]7月份利用概況(館藏地)'!D84</f>
        <v>8</v>
      </c>
      <c r="C17" s="10">
        <f>'[1]7月份利用概況(館藏地)'!F84</f>
        <v>273357</v>
      </c>
      <c r="D17" s="10">
        <f>'[1]7月份利用概況(館藏地)'!G84</f>
        <v>34519</v>
      </c>
      <c r="E17" s="9">
        <f>'[1]7月份利用概況(館藏地)'!K84+'[1]7月份利用概況(館藏地)'!L84</f>
        <v>597</v>
      </c>
      <c r="F17" s="9">
        <f>'[1]7月份利用概況(館藏地)'!M84</f>
        <v>39272</v>
      </c>
      <c r="G17" s="21">
        <f>'[1]7月份利用概況(館藏地)'!H84</f>
        <v>15828</v>
      </c>
    </row>
    <row r="18" spans="1:7" ht="19.5" customHeight="1">
      <c r="A18" s="36" t="s">
        <v>11</v>
      </c>
      <c r="B18" s="9">
        <f>'[1]7月份利用概況(館藏地)'!D92</f>
        <v>7</v>
      </c>
      <c r="C18" s="10">
        <f>'[1]7月份利用概況(館藏地)'!F92</f>
        <v>204051</v>
      </c>
      <c r="D18" s="10">
        <f>'[1]7月份利用概況(館藏地)'!G92</f>
        <v>34676</v>
      </c>
      <c r="E18" s="9">
        <f>'[1]7月份利用概況(館藏地)'!K92+'[1]7月份利用概況(館藏地)'!L92</f>
        <v>523</v>
      </c>
      <c r="F18" s="9">
        <f>'[1]7月份利用概況(館藏地)'!M92</f>
        <v>82330</v>
      </c>
      <c r="G18" s="10">
        <f>'[1]7月份利用概況(館藏地)'!H92</f>
        <v>16141</v>
      </c>
    </row>
    <row r="19" spans="1:7" ht="19.5" customHeight="1">
      <c r="A19" s="36" t="s">
        <v>12</v>
      </c>
      <c r="B19" s="9">
        <f>'[1]7月份利用概況(館藏地)'!D95</f>
        <v>2</v>
      </c>
      <c r="C19" s="10">
        <f>'[1]7月份利用概況(館藏地)'!F95</f>
        <v>119605</v>
      </c>
      <c r="D19" s="10">
        <f>'[1]7月份利用概況(館藏地)'!G95</f>
        <v>14378</v>
      </c>
      <c r="E19" s="9">
        <f>'[1]7月份利用概況(館藏地)'!K95+'[1]7月份利用概況(館藏地)'!L95</f>
        <v>389</v>
      </c>
      <c r="F19" s="9">
        <f>'[1]7月份利用概況(館藏地)'!M95</f>
        <v>97060</v>
      </c>
      <c r="G19" s="21">
        <f>'[1]7月份利用概況(館藏地)'!H95</f>
        <v>6254</v>
      </c>
    </row>
    <row r="20" spans="1:7" ht="19.5" customHeight="1">
      <c r="A20" s="36" t="s">
        <v>13</v>
      </c>
      <c r="B20" s="9">
        <f>'[1]7月份利用概況(館藏地)'!D97</f>
        <v>1</v>
      </c>
      <c r="C20" s="10">
        <f>'[1]7月份利用概況(館藏地)'!F97</f>
        <v>138185</v>
      </c>
      <c r="D20" s="10">
        <f>'[1]7月份利用概況(館藏地)'!G97</f>
        <v>16541</v>
      </c>
      <c r="E20" s="9">
        <f>'[1]7月份利用概況(館藏地)'!K97+'[1]7月份利用概況(館藏地)'!L97</f>
        <v>228</v>
      </c>
      <c r="F20" s="9">
        <f>'[1]7月份利用概況(館藏地)'!M97</f>
        <v>12752</v>
      </c>
      <c r="G20" s="10">
        <f>'[1]7月份利用概況(館藏地)'!H97</f>
        <v>7507</v>
      </c>
    </row>
    <row r="21" spans="1:7" ht="19.5" customHeight="1">
      <c r="A21" s="36" t="s">
        <v>14</v>
      </c>
      <c r="B21" s="9">
        <f>'[1]7月份利用概況(館藏地)'!D102</f>
        <v>3</v>
      </c>
      <c r="C21" s="10">
        <f>'[1]7月份利用概況(館藏地)'!F102</f>
        <v>248207</v>
      </c>
      <c r="D21" s="10">
        <f>'[1]7月份利用概況(館藏地)'!G102</f>
        <v>43648</v>
      </c>
      <c r="E21" s="9">
        <f>'[1]7月份利用概況(館藏地)'!K102+'[1]7月份利用概況(館藏地)'!L102</f>
        <v>807</v>
      </c>
      <c r="F21" s="9">
        <f>'[1]7月份利用概況(館藏地)'!M102</f>
        <v>105610</v>
      </c>
      <c r="G21" s="21">
        <f>'[1]7月份利用概況(館藏地)'!H102</f>
        <v>16798</v>
      </c>
    </row>
    <row r="22" spans="1:7" ht="19.5" customHeight="1">
      <c r="A22" s="36" t="s">
        <v>15</v>
      </c>
      <c r="B22" s="9">
        <f>'[1]7月份利用概況(館藏地)'!D105</f>
        <v>2</v>
      </c>
      <c r="C22" s="10">
        <f>'[1]7月份利用概況(館藏地)'!F105</f>
        <v>73988</v>
      </c>
      <c r="D22" s="10">
        <f>'[1]7月份利用概況(館藏地)'!G105</f>
        <v>6440</v>
      </c>
      <c r="E22" s="9">
        <f>'[1]7月份利用概況(館藏地)'!K105+'[1]7月份利用概況(館藏地)'!L105</f>
        <v>90</v>
      </c>
      <c r="F22" s="9">
        <f>'[1]7月份利用概況(館藏地)'!M105</f>
        <v>11838</v>
      </c>
      <c r="G22" s="10">
        <f>'[1]7月份利用概況(館藏地)'!H105</f>
        <v>3102</v>
      </c>
    </row>
    <row r="23" spans="1:7" ht="19.5" customHeight="1">
      <c r="A23" s="36" t="s">
        <v>16</v>
      </c>
      <c r="B23" s="9">
        <f>'[1]7月份利用概況(館藏地)'!D111</f>
        <v>5</v>
      </c>
      <c r="C23" s="10">
        <f>'[1]7月份利用概況(館藏地)'!F111</f>
        <v>261348</v>
      </c>
      <c r="D23" s="10">
        <f>'[1]7月份利用概況(館藏地)'!G111</f>
        <v>26017</v>
      </c>
      <c r="E23" s="9">
        <f>'[1]7月份利用概況(館藏地)'!K111+'[1]7月份利用概況(館藏地)'!L111</f>
        <v>249</v>
      </c>
      <c r="F23" s="9">
        <f>'[1]7月份利用概況(館藏地)'!M111</f>
        <v>57667</v>
      </c>
      <c r="G23" s="21">
        <f>'[1]7月份利用概況(館藏地)'!H111</f>
        <v>14912</v>
      </c>
    </row>
    <row r="24" spans="1:7" ht="19.5" customHeight="1">
      <c r="A24" s="38" t="s">
        <v>17</v>
      </c>
      <c r="B24" s="9">
        <f>'[1]7月份利用概況(館藏地)'!D115</f>
        <v>3</v>
      </c>
      <c r="C24" s="10">
        <f>'[1]7月份利用概況(館藏地)'!F115</f>
        <v>170454</v>
      </c>
      <c r="D24" s="10">
        <f>'[1]7月份利用概況(館藏地)'!G115</f>
        <v>18520</v>
      </c>
      <c r="E24" s="9">
        <f>'[1]7月份利用概況(館藏地)'!K115+'[1]7月份利用概況(館藏地)'!L115</f>
        <v>242</v>
      </c>
      <c r="F24" s="9">
        <f>'[1]7月份利用概況(館藏地)'!M115</f>
        <v>32272</v>
      </c>
      <c r="G24" s="10">
        <f>'[1]7月份利用概況(館藏地)'!H115</f>
        <v>8571</v>
      </c>
    </row>
    <row r="25" spans="1:7" ht="19.5" customHeight="1">
      <c r="A25" s="38" t="s">
        <v>18</v>
      </c>
      <c r="B25" s="9">
        <f>'[1]7月份利用概況(館藏地)'!D117</f>
        <v>1</v>
      </c>
      <c r="C25" s="10">
        <f>'[1]7月份利用概況(館藏地)'!F117</f>
        <v>145033</v>
      </c>
      <c r="D25" s="10">
        <f>'[1]7月份利用概況(館藏地)'!G117</f>
        <v>22308</v>
      </c>
      <c r="E25" s="9">
        <f>'[1]7月份利用概況(館藏地)'!K117+'[1]7月份利用概況(館藏地)'!L117</f>
        <v>1349</v>
      </c>
      <c r="F25" s="9">
        <f>'[1]7月份利用概況(館藏地)'!M117</f>
        <v>1449</v>
      </c>
      <c r="G25" s="21">
        <f>'[1]7月份利用概況(館藏地)'!H117</f>
        <v>8523</v>
      </c>
    </row>
    <row r="26" spans="1:7" ht="19.5" customHeight="1">
      <c r="A26" s="38" t="s">
        <v>19</v>
      </c>
      <c r="B26" s="9">
        <f>'[1]7月份利用概況(館藏地)'!D119</f>
        <v>1</v>
      </c>
      <c r="C26" s="10">
        <f>'[1]7月份利用概況(館藏地)'!F119</f>
        <v>73983</v>
      </c>
      <c r="D26" s="10">
        <f>'[1]7月份利用概況(館藏地)'!G119</f>
        <v>5746</v>
      </c>
      <c r="E26" s="9">
        <f>'[1]7月份利用概況(館藏地)'!K119+'[1]7月份利用概況(館藏地)'!L119</f>
        <v>83</v>
      </c>
      <c r="F26" s="9">
        <f>'[1]7月份利用概況(館藏地)'!M119</f>
        <v>13578</v>
      </c>
      <c r="G26" s="10">
        <f>'[1]7月份利用概況(館藏地)'!H119</f>
        <v>2622</v>
      </c>
    </row>
    <row r="27" spans="1:7" ht="19.5" customHeight="1">
      <c r="A27" s="38" t="s">
        <v>20</v>
      </c>
      <c r="B27" s="9">
        <f>'[1]7月份利用概況(館藏地)'!D121</f>
        <v>1</v>
      </c>
      <c r="C27" s="10">
        <f>'[1]7月份利用概況(館藏地)'!F121</f>
        <v>49302</v>
      </c>
      <c r="D27" s="10">
        <f>'[1]7月份利用概況(館藏地)'!G121</f>
        <v>1647</v>
      </c>
      <c r="E27" s="9">
        <f>'[1]7月份利用概況(館藏地)'!K121+'[1]7月份利用概況(館藏地)'!L121</f>
        <v>11</v>
      </c>
      <c r="F27" s="9">
        <f>'[1]7月份利用概況(館藏地)'!M121</f>
        <v>3041</v>
      </c>
      <c r="G27" s="21">
        <f>'[1]7月份利用概況(館藏地)'!H121</f>
        <v>970</v>
      </c>
    </row>
    <row r="28" spans="1:7" ht="19.5" customHeight="1">
      <c r="A28" s="38" t="s">
        <v>21</v>
      </c>
      <c r="B28" s="9">
        <f>'[1]7月份利用概況(館藏地)'!D123</f>
        <v>1</v>
      </c>
      <c r="C28" s="10">
        <f>'[1]7月份利用概況(館藏地)'!F123</f>
        <v>29619</v>
      </c>
      <c r="D28" s="10">
        <f>'[1]7月份利用概況(館藏地)'!G123</f>
        <v>1641</v>
      </c>
      <c r="E28" s="9">
        <f>'[1]7月份利用概況(館藏地)'!K123+'[1]7月份利用概況(館藏地)'!L123</f>
        <v>20</v>
      </c>
      <c r="F28" s="9">
        <f>'[1]7月份利用概況(館藏地)'!M123</f>
        <v>1416</v>
      </c>
      <c r="G28" s="10">
        <f>'[1]7月份利用概況(館藏地)'!H123</f>
        <v>985</v>
      </c>
    </row>
    <row r="29" spans="1:7" ht="19.5" customHeight="1">
      <c r="A29" s="36" t="s">
        <v>22</v>
      </c>
      <c r="B29" s="9">
        <f>'[1]7月份利用概況(館藏地)'!D125</f>
        <v>1</v>
      </c>
      <c r="C29" s="10">
        <f>'[1]7月份利用概況(館藏地)'!F125</f>
        <v>75460</v>
      </c>
      <c r="D29" s="10">
        <f>'[1]7月份利用概況(館藏地)'!G125</f>
        <v>6259</v>
      </c>
      <c r="E29" s="9">
        <f>'[1]7月份利用概況(館藏地)'!K125+'[1]7月份利用概況(館藏地)'!L125</f>
        <v>54</v>
      </c>
      <c r="F29" s="9">
        <f>'[1]7月份利用概況(館藏地)'!M125</f>
        <v>8136</v>
      </c>
      <c r="G29" s="21">
        <f>'[1]7月份利用概況(館藏地)'!H125</f>
        <v>3359</v>
      </c>
    </row>
    <row r="30" spans="1:7" ht="19.5" customHeight="1">
      <c r="A30" s="36" t="s">
        <v>23</v>
      </c>
      <c r="B30" s="9">
        <f>'[1]7月份利用概況(館藏地)'!D127</f>
        <v>1</v>
      </c>
      <c r="C30" s="10">
        <f>'[1]7月份利用概況(館藏地)'!F127</f>
        <v>45113</v>
      </c>
      <c r="D30" s="10">
        <f>'[1]7月份利用概況(館藏地)'!G127</f>
        <v>1543</v>
      </c>
      <c r="E30" s="9">
        <f>'[1]7月份利用概況(館藏地)'!K127+'[1]7月份利用概況(館藏地)'!L127</f>
        <v>11</v>
      </c>
      <c r="F30" s="9">
        <f>'[1]7月份利用概況(館藏地)'!M127</f>
        <v>2124</v>
      </c>
      <c r="G30" s="10">
        <f>'[1]7月份利用概況(館藏地)'!H127</f>
        <v>957</v>
      </c>
    </row>
    <row r="31" spans="1:7" ht="19.5" customHeight="1">
      <c r="A31" s="36" t="s">
        <v>24</v>
      </c>
      <c r="B31" s="9">
        <f>'[1]7月份利用概況(館藏地)'!D129</f>
        <v>1</v>
      </c>
      <c r="C31" s="10">
        <f>'[1]7月份利用概況(館藏地)'!F129</f>
        <v>78243</v>
      </c>
      <c r="D31" s="10">
        <f>'[1]7月份利用概況(館藏地)'!G129</f>
        <v>6665</v>
      </c>
      <c r="E31" s="9">
        <f>'[1]7月份利用概況(館藏地)'!K129+'[1]7月份利用概況(館藏地)'!L129</f>
        <v>104</v>
      </c>
      <c r="F31" s="9">
        <f>'[1]7月份利用概況(館藏地)'!M129</f>
        <v>14927</v>
      </c>
      <c r="G31" s="21">
        <f>'[1]7月份利用概況(館藏地)'!H129</f>
        <v>3146</v>
      </c>
    </row>
    <row r="32" spans="1:7" ht="19.5" customHeight="1">
      <c r="A32" s="36" t="s">
        <v>25</v>
      </c>
      <c r="B32" s="9">
        <f>'[1]7月份利用概況(館藏地)'!D131</f>
        <v>1</v>
      </c>
      <c r="C32" s="10">
        <f>'[1]7月份利用概況(館藏地)'!F131</f>
        <v>38944</v>
      </c>
      <c r="D32" s="10">
        <f>'[1]7月份利用概況(館藏地)'!G131</f>
        <v>1883</v>
      </c>
      <c r="E32" s="9">
        <f>'[1]7月份利用概況(館藏地)'!K131+'[1]7月份利用概況(館藏地)'!L131</f>
        <v>9</v>
      </c>
      <c r="F32" s="9">
        <f>'[1]7月份利用概況(館藏地)'!M131</f>
        <v>1826</v>
      </c>
      <c r="G32" s="10">
        <f>'[1]7月份利用概況(館藏地)'!H131</f>
        <v>1211</v>
      </c>
    </row>
    <row r="33" spans="1:7" ht="19.5" customHeight="1">
      <c r="A33" s="36" t="s">
        <v>26</v>
      </c>
      <c r="B33" s="9">
        <f>'[1]7月份利用概況(館藏地)'!D133</f>
        <v>1</v>
      </c>
      <c r="C33" s="10">
        <f>'[1]7月份利用概況(館藏地)'!F133</f>
        <v>55483</v>
      </c>
      <c r="D33" s="10">
        <f>'[1]7月份利用概況(館藏地)'!G133</f>
        <v>2503</v>
      </c>
      <c r="E33" s="9">
        <f>'[1]7月份利用概況(館藏地)'!K133+'[1]7月份利用概況(館藏地)'!L133</f>
        <v>25</v>
      </c>
      <c r="F33" s="9">
        <f>'[1]7月份利用概況(館藏地)'!M133</f>
        <v>3229</v>
      </c>
      <c r="G33" s="21">
        <f>'[1]7月份利用概況(館藏地)'!H133</f>
        <v>1430</v>
      </c>
    </row>
    <row r="34" spans="1:7" ht="19.5" customHeight="1">
      <c r="A34" s="36" t="s">
        <v>27</v>
      </c>
      <c r="B34" s="9">
        <f>'[1]7月份利用概況(館藏地)'!D135</f>
        <v>1</v>
      </c>
      <c r="C34" s="10">
        <f>'[1]7月份利用概況(館藏地)'!F135</f>
        <v>39127</v>
      </c>
      <c r="D34" s="10">
        <f>'[1]7月份利用概況(館藏地)'!G135</f>
        <v>1810</v>
      </c>
      <c r="E34" s="9">
        <f>'[1]7月份利用概況(館藏地)'!K135+'[1]7月份利用概況(館藏地)'!L135</f>
        <v>19</v>
      </c>
      <c r="F34" s="9">
        <f>'[1]7月份利用概況(館藏地)'!M135</f>
        <v>1615</v>
      </c>
      <c r="G34" s="10">
        <f>'[1]7月份利用概況(館藏地)'!H135</f>
        <v>1120</v>
      </c>
    </row>
    <row r="35" spans="1:7" ht="19.5" customHeight="1">
      <c r="A35" s="36" t="s">
        <v>28</v>
      </c>
      <c r="B35" s="9">
        <f>'[1]7月份利用概況(館藏地)'!D137</f>
        <v>1</v>
      </c>
      <c r="C35" s="10">
        <f>'[1]7月份利用概況(館藏地)'!F137</f>
        <v>73086</v>
      </c>
      <c r="D35" s="10">
        <f>'[1]7月份利用概況(館藏地)'!G137</f>
        <v>4269</v>
      </c>
      <c r="E35" s="9">
        <f>'[1]7月份利用概況(館藏地)'!K137+'[1]7月份利用概況(館藏地)'!L137</f>
        <v>60</v>
      </c>
      <c r="F35" s="9">
        <f>'[1]7月份利用概況(館藏地)'!M137</f>
        <v>8170</v>
      </c>
      <c r="G35" s="21">
        <f>'[1]7月份利用概況(館藏地)'!H137</f>
        <v>2050</v>
      </c>
    </row>
    <row r="36" spans="1:7" ht="19.5" customHeight="1">
      <c r="A36" s="36" t="s">
        <v>29</v>
      </c>
      <c r="B36" s="9">
        <f>'[1]7月份利用概況(館藏地)'!D139</f>
        <v>1</v>
      </c>
      <c r="C36" s="10">
        <f>'[1]7月份利用概況(館藏地)'!F139</f>
        <v>77155</v>
      </c>
      <c r="D36" s="10">
        <f>'[1]7月份利用概況(館藏地)'!G139</f>
        <v>5863</v>
      </c>
      <c r="E36" s="9">
        <f>'[1]7月份利用概況(館藏地)'!K139+'[1]7月份利用概況(館藏地)'!L139</f>
        <v>77</v>
      </c>
      <c r="F36" s="9">
        <f>'[1]7月份利用概況(館藏地)'!M139</f>
        <v>9692</v>
      </c>
      <c r="G36" s="10">
        <f>'[1]7月份利用概況(館藏地)'!H139</f>
        <v>2481</v>
      </c>
    </row>
    <row r="37" spans="1:7" ht="19.5" customHeight="1" thickBot="1">
      <c r="A37" s="39" t="s">
        <v>30</v>
      </c>
      <c r="B37" s="12">
        <f>'[1]7月份利用概況(館藏地)'!D141</f>
        <v>1</v>
      </c>
      <c r="C37" s="31">
        <f>'[1]7月份利用概況(館藏地)'!F141</f>
        <v>25637</v>
      </c>
      <c r="D37" s="31">
        <f>'[1]7月份利用概況(館藏地)'!G141</f>
        <v>375</v>
      </c>
      <c r="E37" s="12">
        <f>'[1]7月份利用概況(館藏地)'!K141+'[1]7月份利用概況(館藏地)'!L141</f>
        <v>5</v>
      </c>
      <c r="F37" s="12">
        <f>'[1]7月份利用概況(館藏地)'!M141</f>
        <v>1586</v>
      </c>
      <c r="G37" s="32">
        <f>'[1]7月份利用概況(館藏地)'!H141</f>
        <v>185</v>
      </c>
    </row>
    <row r="38" spans="1:7" ht="15.75">
      <c r="A38" s="36"/>
      <c r="B38" s="13"/>
      <c r="C38" s="10"/>
      <c r="D38" s="10"/>
      <c r="E38" s="10"/>
      <c r="F38" s="22"/>
      <c r="G38" s="58" t="s">
        <v>133</v>
      </c>
    </row>
    <row r="39" spans="1:7" ht="15.75">
      <c r="A39" s="40" t="s">
        <v>31</v>
      </c>
      <c r="B39" s="42" t="s">
        <v>32</v>
      </c>
      <c r="C39" s="2"/>
      <c r="D39" s="14" t="s">
        <v>134</v>
      </c>
      <c r="E39" s="2"/>
      <c r="F39" s="50" t="s">
        <v>135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136</v>
      </c>
      <c r="B43" s="16"/>
      <c r="C43" s="16"/>
      <c r="D43" s="16"/>
      <c r="E43" s="16"/>
      <c r="F43" s="27"/>
      <c r="G43" s="16"/>
    </row>
    <row r="44" spans="1:5" ht="15.75">
      <c r="A44" s="14" t="s">
        <v>137</v>
      </c>
      <c r="B44" s="17"/>
      <c r="E44" s="4"/>
    </row>
    <row r="45" ht="15.75">
      <c r="A45" s="40"/>
    </row>
  </sheetData>
  <sheetProtection/>
  <mergeCells count="3">
    <mergeCell ref="D2:E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="86" zoomScaleNormal="86" zoomScalePageLayoutView="0" workbookViewId="0" topLeftCell="A1">
      <selection activeCell="I17" sqref="I17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5.625" style="11" customWidth="1"/>
    <col min="8" max="8" width="13.50390625" style="15" customWidth="1"/>
    <col min="9" max="16384" width="9.00390625" style="15" customWidth="1"/>
  </cols>
  <sheetData>
    <row r="1" spans="1:7" ht="16.5" customHeight="1">
      <c r="A1" s="1" t="s">
        <v>103</v>
      </c>
      <c r="B1" s="2"/>
      <c r="C1" s="11"/>
      <c r="D1" s="9"/>
      <c r="E1" s="11"/>
      <c r="F1" s="26" t="s">
        <v>0</v>
      </c>
      <c r="G1" s="24" t="s">
        <v>104</v>
      </c>
    </row>
    <row r="2" spans="1:7" ht="16.5" customHeight="1">
      <c r="A2" s="1" t="s">
        <v>105</v>
      </c>
      <c r="B2" s="5" t="s">
        <v>106</v>
      </c>
      <c r="C2" s="6"/>
      <c r="D2" s="59"/>
      <c r="E2" s="63"/>
      <c r="F2" s="26" t="s">
        <v>1</v>
      </c>
      <c r="G2" s="24" t="s">
        <v>107</v>
      </c>
    </row>
    <row r="3" spans="1:7" ht="27" customHeight="1">
      <c r="A3" s="61" t="s">
        <v>108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138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51" t="s">
        <v>109</v>
      </c>
      <c r="C5" s="52" t="s">
        <v>110</v>
      </c>
      <c r="D5" s="52" t="s">
        <v>111</v>
      </c>
      <c r="E5" s="52" t="s">
        <v>112</v>
      </c>
      <c r="F5" s="53" t="s">
        <v>113</v>
      </c>
      <c r="G5" s="54" t="s">
        <v>114</v>
      </c>
    </row>
    <row r="6" spans="1:7" ht="19.5" customHeight="1">
      <c r="A6" s="55" t="s">
        <v>115</v>
      </c>
      <c r="B6" s="7">
        <f aca="true" t="shared" si="0" ref="B6:G6">SUM(B9:B37)</f>
        <v>103</v>
      </c>
      <c r="C6" s="8">
        <f t="shared" si="0"/>
        <v>6113642</v>
      </c>
      <c r="D6" s="8">
        <f t="shared" si="0"/>
        <v>936406</v>
      </c>
      <c r="E6" s="8">
        <f t="shared" si="0"/>
        <v>16397</v>
      </c>
      <c r="F6" s="56">
        <f t="shared" si="0"/>
        <v>1813230</v>
      </c>
      <c r="G6" s="8">
        <f t="shared" si="0"/>
        <v>400089</v>
      </c>
    </row>
    <row r="7" spans="1:7" ht="19.5" customHeight="1">
      <c r="A7" s="34" t="s">
        <v>116</v>
      </c>
      <c r="B7" s="19"/>
      <c r="C7" s="29"/>
      <c r="D7" s="29"/>
      <c r="E7" s="29"/>
      <c r="F7" s="30"/>
      <c r="G7" s="22">
        <f>G6*0.355845503</f>
        <v>142369.871449767</v>
      </c>
    </row>
    <row r="8" spans="1:7" ht="19.5" customHeight="1">
      <c r="A8" s="35" t="s">
        <v>117</v>
      </c>
      <c r="B8" s="19"/>
      <c r="C8" s="29"/>
      <c r="D8" s="29"/>
      <c r="E8" s="29"/>
      <c r="F8" s="30"/>
      <c r="G8" s="22">
        <f>G6*0.644154497</f>
        <v>257719.12855023303</v>
      </c>
    </row>
    <row r="9" spans="1:7" s="25" customFormat="1" ht="19.5" customHeight="1">
      <c r="A9" s="36" t="s">
        <v>2</v>
      </c>
      <c r="B9" s="8">
        <f>'[2]8月份利用概況(館藏地)'!D18+'[2]8月份利用概況(館藏地)'!D6</f>
        <v>11</v>
      </c>
      <c r="C9" s="8">
        <f>'[2]8月份利用概況(館藏地)'!F18+'[2]8月份利用概況(館藏地)'!F6</f>
        <v>1171201</v>
      </c>
      <c r="D9" s="8">
        <f>'[2]8月份利用概況(館藏地)'!G18+'[2]8月份利用概況(館藏地)'!G6</f>
        <v>208253</v>
      </c>
      <c r="E9" s="8">
        <f>'[2]8月份利用概況(館藏地)'!K18+'[2]8月份利用概況(館藏地)'!L18+'[2]8月份利用概況(館藏地)'!K6+'[2]8月份利用概況(館藏地)'!L6</f>
        <v>7077</v>
      </c>
      <c r="F9" s="8">
        <f>'[2]8月份利用概況(館藏地)'!M18+'[2]8月份利用概況(館藏地)'!M6</f>
        <v>474053</v>
      </c>
      <c r="G9" s="8">
        <f>'[2]8月份利用概況(館藏地)'!H18+'[2]8月份利用概況(館藏地)'!H6</f>
        <v>95222</v>
      </c>
    </row>
    <row r="10" spans="1:7" ht="19.5" customHeight="1">
      <c r="A10" s="36" t="s">
        <v>3</v>
      </c>
      <c r="B10" s="9">
        <f>'[2]8月份利用概況(館藏地)'!D26</f>
        <v>7</v>
      </c>
      <c r="C10" s="9">
        <f>'[2]8月份利用概況(館藏地)'!F26</f>
        <v>602553</v>
      </c>
      <c r="D10" s="9">
        <f>'[2]8月份利用概況(館藏地)'!G26</f>
        <v>112975</v>
      </c>
      <c r="E10" s="9">
        <f>'[2]8月份利用概況(館藏地)'!K26+'[2]8月份利用概況(館藏地)'!L26</f>
        <v>991</v>
      </c>
      <c r="F10" s="9">
        <f>'[2]8月份利用概況(館藏地)'!M26</f>
        <v>119096</v>
      </c>
      <c r="G10" s="9">
        <f>'[2]8月份利用概況(館藏地)'!H26</f>
        <v>39964</v>
      </c>
    </row>
    <row r="11" spans="1:7" ht="19.5" customHeight="1">
      <c r="A11" s="36" t="s">
        <v>4</v>
      </c>
      <c r="B11" s="9">
        <f>'[2]8月份利用概況(館藏地)'!D31</f>
        <v>3</v>
      </c>
      <c r="C11" s="10">
        <f>'[2]8月份利用概況(館藏地)'!F31</f>
        <v>267892</v>
      </c>
      <c r="D11" s="10">
        <f>'[2]8月份利用概況(館藏地)'!G31</f>
        <v>42315</v>
      </c>
      <c r="E11" s="9">
        <f>'[2]8月份利用概況(館藏地)'!K31+'[2]8月份利用概況(館藏地)'!L31</f>
        <v>487</v>
      </c>
      <c r="F11" s="9">
        <f>'[2]8月份利用概況(館藏地)'!M31</f>
        <v>82734</v>
      </c>
      <c r="G11" s="10">
        <f>'[2]8月份利用概況(館藏地)'!H31</f>
        <v>18953</v>
      </c>
    </row>
    <row r="12" spans="1:7" ht="19.5" customHeight="1">
      <c r="A12" s="36" t="s">
        <v>5</v>
      </c>
      <c r="B12" s="9">
        <f>'[2]8月份利用概況(館藏地)'!D37</f>
        <v>5</v>
      </c>
      <c r="C12" s="10">
        <f>'[2]8月份利用概況(館藏地)'!F37</f>
        <v>335089</v>
      </c>
      <c r="D12" s="10">
        <f>'[2]8月份利用概況(館藏地)'!G37</f>
        <v>59811</v>
      </c>
      <c r="E12" s="9">
        <f>'[2]8月份利用概況(館藏地)'!K37+'[2]8月份利用概況(館藏地)'!L37</f>
        <v>637</v>
      </c>
      <c r="F12" s="9">
        <f>'[2]8月份利用概況(館藏地)'!M37</f>
        <v>120110</v>
      </c>
      <c r="G12" s="10">
        <f>'[2]8月份利用概況(館藏地)'!H37</f>
        <v>25138</v>
      </c>
    </row>
    <row r="13" spans="1:7" ht="19.5" customHeight="1">
      <c r="A13" s="37" t="s">
        <v>6</v>
      </c>
      <c r="B13" s="22">
        <f>'[2]8月份利用概況(館藏地)'!D45</f>
        <v>7</v>
      </c>
      <c r="C13" s="21">
        <f>'[2]8月份利用概況(館藏地)'!F45</f>
        <v>436503</v>
      </c>
      <c r="D13" s="21">
        <f>'[2]8月份利用概況(館藏地)'!G45</f>
        <v>93810</v>
      </c>
      <c r="E13" s="9">
        <f>'[2]8月份利用概況(館藏地)'!K45+'[2]8月份利用概況(館藏地)'!L45</f>
        <v>1085</v>
      </c>
      <c r="F13" s="9">
        <f>'[2]8月份利用概況(館藏地)'!M45</f>
        <v>171713</v>
      </c>
      <c r="G13" s="21">
        <f>'[2]8月份利用概況(館藏地)'!H45</f>
        <v>38576</v>
      </c>
    </row>
    <row r="14" spans="1:7" ht="19.5" customHeight="1">
      <c r="A14" s="37" t="s">
        <v>7</v>
      </c>
      <c r="B14" s="22">
        <f>'[2]8月份利用概況(館藏地)'!D62</f>
        <v>16</v>
      </c>
      <c r="C14" s="22">
        <f>'[2]8月份利用概況(館藏地)'!F62</f>
        <v>416060</v>
      </c>
      <c r="D14" s="22">
        <f>'[2]8月份利用概況(館藏地)'!G62</f>
        <v>59486</v>
      </c>
      <c r="E14" s="9">
        <f>'[2]8月份利用概況(館藏地)'!K62+'[2]8月份利用概況(館藏地)'!L62</f>
        <v>968</v>
      </c>
      <c r="F14" s="9">
        <f>'[2]8月份利用概況(館藏地)'!M62</f>
        <v>146452</v>
      </c>
      <c r="G14" s="10">
        <f>'[2]8月份利用概況(館藏地)'!H62</f>
        <v>26275</v>
      </c>
    </row>
    <row r="15" spans="1:7" ht="19.5" customHeight="1">
      <c r="A15" s="36" t="s">
        <v>8</v>
      </c>
      <c r="B15" s="9">
        <f>'[2]8月份利用概況(館藏地)'!D68</f>
        <v>5</v>
      </c>
      <c r="C15" s="9">
        <f>'[2]8月份利用概況(館藏地)'!F68</f>
        <v>295377</v>
      </c>
      <c r="D15" s="9">
        <f>'[2]8月份利用概況(館藏地)'!G68</f>
        <v>34305</v>
      </c>
      <c r="E15" s="9">
        <f>'[2]8月份利用概況(館藏地)'!K68+'[2]8月份利用概況(館藏地)'!L68</f>
        <v>305</v>
      </c>
      <c r="F15" s="9">
        <f>'[2]8月份利用概況(館藏地)'!M68</f>
        <v>59250</v>
      </c>
      <c r="G15" s="21">
        <f>'[2]8月份利用概況(館藏地)'!H68</f>
        <v>15194</v>
      </c>
    </row>
    <row r="16" spans="1:7" ht="19.5" customHeight="1">
      <c r="A16" s="36" t="s">
        <v>9</v>
      </c>
      <c r="B16" s="9">
        <f>'[2]8月份利用概況(館藏地)'!D74</f>
        <v>5</v>
      </c>
      <c r="C16" s="10">
        <f>'[2]8月份利用概況(館藏地)'!F74</f>
        <v>279420</v>
      </c>
      <c r="D16" s="10">
        <f>'[2]8月份利用概況(館藏地)'!G74</f>
        <v>56003</v>
      </c>
      <c r="E16" s="9">
        <f>'[2]8月份利用概況(館藏地)'!K74+'[2]8月份利用概況(館藏地)'!L74</f>
        <v>712</v>
      </c>
      <c r="F16" s="9">
        <f>'[2]8月份利用概況(館藏地)'!M74</f>
        <v>81596</v>
      </c>
      <c r="G16" s="10">
        <f>'[2]8月份利用概況(館藏地)'!H74</f>
        <v>20256</v>
      </c>
    </row>
    <row r="17" spans="1:7" ht="19.5" customHeight="1">
      <c r="A17" s="38" t="s">
        <v>10</v>
      </c>
      <c r="B17" s="9">
        <f>'[2]8月份利用概況(館藏地)'!D83</f>
        <v>8</v>
      </c>
      <c r="C17" s="10">
        <f>'[2]8月份利用概況(館藏地)'!F83</f>
        <v>275455</v>
      </c>
      <c r="D17" s="10">
        <f>'[2]8月份利用概況(館藏地)'!G83</f>
        <v>35480</v>
      </c>
      <c r="E17" s="9">
        <f>'[2]8月份利用概況(館藏地)'!K83+'[2]8月份利用概況(館藏地)'!L83</f>
        <v>508</v>
      </c>
      <c r="F17" s="9">
        <f>'[2]8月份利用概況(館藏地)'!M83</f>
        <v>38425</v>
      </c>
      <c r="G17" s="21">
        <f>'[2]8月份利用概況(館藏地)'!H83</f>
        <v>15870</v>
      </c>
    </row>
    <row r="18" spans="1:7" ht="19.5" customHeight="1">
      <c r="A18" s="36" t="s">
        <v>11</v>
      </c>
      <c r="B18" s="9">
        <f>'[2]8月份利用概況(館藏地)'!D91</f>
        <v>7</v>
      </c>
      <c r="C18" s="10">
        <f>'[2]8月份利用概況(館藏地)'!F91</f>
        <v>204145</v>
      </c>
      <c r="D18" s="10">
        <f>'[2]8月份利用概況(館藏地)'!G91</f>
        <v>36022</v>
      </c>
      <c r="E18" s="9">
        <f>'[2]8月份利用概況(館藏地)'!K91+'[2]8月份利用概況(館藏地)'!L91</f>
        <v>394</v>
      </c>
      <c r="F18" s="9">
        <f>'[2]8月份利用概況(館藏地)'!M91</f>
        <v>82720</v>
      </c>
      <c r="G18" s="10">
        <f>'[2]8月份利用概況(館藏地)'!H91</f>
        <v>15981</v>
      </c>
    </row>
    <row r="19" spans="1:7" ht="19.5" customHeight="1">
      <c r="A19" s="36" t="s">
        <v>12</v>
      </c>
      <c r="B19" s="9">
        <f>'[2]8月份利用概況(館藏地)'!D94</f>
        <v>2</v>
      </c>
      <c r="C19" s="10">
        <f>'[2]8月份利用概況(館藏地)'!F94</f>
        <v>120293</v>
      </c>
      <c r="D19" s="10">
        <f>'[2]8月份利用概況(館藏地)'!G94</f>
        <v>14890</v>
      </c>
      <c r="E19" s="9">
        <f>'[2]8月份利用概況(館藏地)'!K94+'[2]8月份利用概況(館藏地)'!L94</f>
        <v>258</v>
      </c>
      <c r="F19" s="9">
        <f>'[2]8月份利用概況(館藏地)'!M94</f>
        <v>96347</v>
      </c>
      <c r="G19" s="21">
        <f>'[2]8月份利用概況(館藏地)'!H94</f>
        <v>6484</v>
      </c>
    </row>
    <row r="20" spans="1:7" ht="19.5" customHeight="1">
      <c r="A20" s="36" t="s">
        <v>13</v>
      </c>
      <c r="B20" s="9">
        <f>'[2]8月份利用概況(館藏地)'!D96</f>
        <v>1</v>
      </c>
      <c r="C20" s="10">
        <f>'[2]8月份利用概況(館藏地)'!F96</f>
        <v>141682</v>
      </c>
      <c r="D20" s="10">
        <f>'[2]8月份利用概況(館藏地)'!G96</f>
        <v>17121</v>
      </c>
      <c r="E20" s="9">
        <f>'[2]8月份利用概況(館藏地)'!K96+'[2]8月份利用概況(館藏地)'!L96</f>
        <v>171</v>
      </c>
      <c r="F20" s="9">
        <f>'[2]8月份利用概況(館藏地)'!M96</f>
        <v>11473</v>
      </c>
      <c r="G20" s="10">
        <f>'[2]8月份利用概況(館藏地)'!H96</f>
        <v>7772</v>
      </c>
    </row>
    <row r="21" spans="1:7" ht="19.5" customHeight="1">
      <c r="A21" s="36" t="s">
        <v>14</v>
      </c>
      <c r="B21" s="9">
        <f>'[2]8月份利用概況(館藏地)'!D101</f>
        <v>3</v>
      </c>
      <c r="C21" s="10">
        <f>'[2]8月份利用概況(館藏地)'!F101</f>
        <v>249590</v>
      </c>
      <c r="D21" s="10">
        <f>'[2]8月份利用概況(館藏地)'!G101</f>
        <v>42239</v>
      </c>
      <c r="E21" s="9">
        <f>'[2]8月份利用概況(館藏地)'!K101+'[2]8月份利用概況(館藏地)'!L101</f>
        <v>650</v>
      </c>
      <c r="F21" s="9">
        <f>'[2]8月份利用概況(館藏地)'!M101</f>
        <v>104003</v>
      </c>
      <c r="G21" s="21">
        <f>'[2]8月份利用概況(館藏地)'!H101</f>
        <v>16122</v>
      </c>
    </row>
    <row r="22" spans="1:7" ht="19.5" customHeight="1">
      <c r="A22" s="36" t="s">
        <v>15</v>
      </c>
      <c r="B22" s="9">
        <f>'[2]8月份利用概況(館藏地)'!D104</f>
        <v>2</v>
      </c>
      <c r="C22" s="10">
        <f>'[2]8月份利用概況(館藏地)'!F104</f>
        <v>74195</v>
      </c>
      <c r="D22" s="10">
        <f>'[2]8月份利用概況(館藏地)'!G104</f>
        <v>6699</v>
      </c>
      <c r="E22" s="9">
        <f>'[2]8月份利用概況(館藏地)'!K104+'[2]8月份利用概況(館藏地)'!L104</f>
        <v>79</v>
      </c>
      <c r="F22" s="9">
        <f>'[2]8月份利用概況(館藏地)'!M104</f>
        <v>12132</v>
      </c>
      <c r="G22" s="10">
        <f>'[2]8月份利用概況(館藏地)'!H104</f>
        <v>3122</v>
      </c>
    </row>
    <row r="23" spans="1:7" ht="19.5" customHeight="1">
      <c r="A23" s="36" t="s">
        <v>16</v>
      </c>
      <c r="B23" s="9">
        <f>'[2]8月份利用概況(館藏地)'!D110</f>
        <v>5</v>
      </c>
      <c r="C23" s="10">
        <f>'[2]8月份利用概況(館藏地)'!F110</f>
        <v>262607</v>
      </c>
      <c r="D23" s="10">
        <f>'[2]8月份利用概況(館藏地)'!G110</f>
        <v>29515</v>
      </c>
      <c r="E23" s="9">
        <f>'[2]8月份利用概況(館藏地)'!K110+'[2]8月份利用概況(館藏地)'!L110</f>
        <v>178</v>
      </c>
      <c r="F23" s="9">
        <f>'[2]8月份利用概況(館藏地)'!M110</f>
        <v>56574</v>
      </c>
      <c r="G23" s="21">
        <f>'[2]8月份利用概況(館藏地)'!H110</f>
        <v>15897</v>
      </c>
    </row>
    <row r="24" spans="1:7" ht="19.5" customHeight="1">
      <c r="A24" s="38" t="s">
        <v>17</v>
      </c>
      <c r="B24" s="9">
        <f>'[2]8月份利用概況(館藏地)'!D114</f>
        <v>3</v>
      </c>
      <c r="C24" s="10">
        <f>'[2]8月份利用概況(館藏地)'!F114</f>
        <v>171298</v>
      </c>
      <c r="D24" s="10">
        <f>'[2]8月份利用概況(館藏地)'!G114</f>
        <v>19350</v>
      </c>
      <c r="E24" s="9">
        <f>'[2]8月份利用概況(館藏地)'!K114+'[2]8月份利用概況(館藏地)'!L114</f>
        <v>197</v>
      </c>
      <c r="F24" s="9">
        <f>'[2]8月份利用概況(館藏地)'!M114</f>
        <v>47744</v>
      </c>
      <c r="G24" s="10">
        <f>'[2]8月份利用概況(館藏地)'!H114</f>
        <v>8633</v>
      </c>
    </row>
    <row r="25" spans="1:7" ht="19.5" customHeight="1">
      <c r="A25" s="38" t="s">
        <v>18</v>
      </c>
      <c r="B25" s="9">
        <f>'[2]8月份利用概況(館藏地)'!D116</f>
        <v>1</v>
      </c>
      <c r="C25" s="10">
        <f>'[2]8月份利用概況(館藏地)'!F116</f>
        <v>147210</v>
      </c>
      <c r="D25" s="10">
        <f>'[2]8月份利用概況(館藏地)'!G116</f>
        <v>26948</v>
      </c>
      <c r="E25" s="9">
        <f>'[2]8月份利用概況(館藏地)'!K116+'[2]8月份利用概況(館藏地)'!L116</f>
        <v>1293</v>
      </c>
      <c r="F25" s="9">
        <f>'[2]8月份利用概況(館藏地)'!M116</f>
        <v>41255</v>
      </c>
      <c r="G25" s="21">
        <f>'[2]8月份利用概況(館藏地)'!H116</f>
        <v>10108</v>
      </c>
    </row>
    <row r="26" spans="1:7" ht="19.5" customHeight="1">
      <c r="A26" s="38" t="s">
        <v>19</v>
      </c>
      <c r="B26" s="9">
        <f>'[2]8月份利用概況(館藏地)'!D118</f>
        <v>1</v>
      </c>
      <c r="C26" s="10">
        <f>'[2]8月份利用概況(館藏地)'!F118</f>
        <v>74135</v>
      </c>
      <c r="D26" s="10">
        <f>'[2]8月份利用概況(館藏地)'!G118</f>
        <v>5728</v>
      </c>
      <c r="E26" s="9">
        <f>'[2]8月份利用概況(館藏地)'!K118+'[2]8月份利用概況(館藏地)'!L118</f>
        <v>63</v>
      </c>
      <c r="F26" s="9">
        <f>'[2]8月份利用概況(館藏地)'!M118</f>
        <v>14552</v>
      </c>
      <c r="G26" s="10">
        <f>'[2]8月份利用概況(館藏地)'!H118</f>
        <v>2586</v>
      </c>
    </row>
    <row r="27" spans="1:7" ht="19.5" customHeight="1">
      <c r="A27" s="38" t="s">
        <v>20</v>
      </c>
      <c r="B27" s="9">
        <f>'[2]8月份利用概況(館藏地)'!D120</f>
        <v>1</v>
      </c>
      <c r="C27" s="10">
        <f>'[2]8月份利用概況(館藏地)'!F120</f>
        <v>49455</v>
      </c>
      <c r="D27" s="10">
        <f>'[2]8月份利用概況(館藏地)'!G120</f>
        <v>1450</v>
      </c>
      <c r="E27" s="9">
        <f>'[2]8月份利用概況(館藏地)'!K120+'[2]8月份利用概況(館藏地)'!L120</f>
        <v>7</v>
      </c>
      <c r="F27" s="9">
        <f>'[2]8月份利用概況(館藏地)'!M120</f>
        <v>2982</v>
      </c>
      <c r="G27" s="21">
        <f>'[2]8月份利用概況(館藏地)'!H120</f>
        <v>945</v>
      </c>
    </row>
    <row r="28" spans="1:7" ht="19.5" customHeight="1">
      <c r="A28" s="38" t="s">
        <v>21</v>
      </c>
      <c r="B28" s="9">
        <f>'[2]8月份利用概況(館藏地)'!D122</f>
        <v>1</v>
      </c>
      <c r="C28" s="10">
        <f>'[2]8月份利用概況(館藏地)'!F122</f>
        <v>29693</v>
      </c>
      <c r="D28" s="10">
        <f>'[2]8月份利用概況(館藏地)'!G122</f>
        <v>1598</v>
      </c>
      <c r="E28" s="9">
        <f>'[2]8月份利用概況(館藏地)'!K122+'[2]8月份利用概況(館藏地)'!L122</f>
        <v>37</v>
      </c>
      <c r="F28" s="9">
        <f>'[2]8月份利用概況(館藏地)'!M122</f>
        <v>1421</v>
      </c>
      <c r="G28" s="10">
        <f>'[2]8月份利用概況(館藏地)'!H122</f>
        <v>982</v>
      </c>
    </row>
    <row r="29" spans="1:7" ht="19.5" customHeight="1">
      <c r="A29" s="36" t="s">
        <v>22</v>
      </c>
      <c r="B29" s="9">
        <f>'[2]8月份利用概況(館藏地)'!D124</f>
        <v>1</v>
      </c>
      <c r="C29" s="10">
        <f>'[2]8月份利用概況(館藏地)'!F124</f>
        <v>75770</v>
      </c>
      <c r="D29" s="10">
        <f>'[2]8月份利用概況(館藏地)'!G124</f>
        <v>5999</v>
      </c>
      <c r="E29" s="9">
        <f>'[2]8月份利用概況(館藏地)'!K124+'[2]8月份利用概況(館藏地)'!L124</f>
        <v>33</v>
      </c>
      <c r="F29" s="9">
        <f>'[2]8月份利用概況(館藏地)'!M124</f>
        <v>9111</v>
      </c>
      <c r="G29" s="21">
        <f>'[2]8月份利用概況(館藏地)'!H124</f>
        <v>3216</v>
      </c>
    </row>
    <row r="30" spans="1:7" ht="19.5" customHeight="1">
      <c r="A30" s="36" t="s">
        <v>23</v>
      </c>
      <c r="B30" s="9">
        <f>'[2]8月份利用概況(館藏地)'!D126</f>
        <v>1</v>
      </c>
      <c r="C30" s="10">
        <f>'[2]8月份利用概況(館藏地)'!F126</f>
        <v>45286</v>
      </c>
      <c r="D30" s="10">
        <f>'[2]8月份利用概況(館藏地)'!G126</f>
        <v>1540</v>
      </c>
      <c r="E30" s="9">
        <f>'[2]8月份利用概況(館藏地)'!K126+'[2]8月份利用概況(館藏地)'!L126</f>
        <v>14</v>
      </c>
      <c r="F30" s="9">
        <f>'[2]8月份利用概況(館藏地)'!M126</f>
        <v>2023</v>
      </c>
      <c r="G30" s="10">
        <f>'[2]8月份利用概況(館藏地)'!H126</f>
        <v>924</v>
      </c>
    </row>
    <row r="31" spans="1:7" ht="19.5" customHeight="1">
      <c r="A31" s="36" t="s">
        <v>24</v>
      </c>
      <c r="B31" s="9">
        <f>'[2]8月份利用概況(館藏地)'!D128</f>
        <v>1</v>
      </c>
      <c r="C31" s="10">
        <f>'[2]8月份利用概況(館藏地)'!F128</f>
        <v>78968</v>
      </c>
      <c r="D31" s="10">
        <f>'[2]8月份利用概況(館藏地)'!G128</f>
        <v>8796</v>
      </c>
      <c r="E31" s="9">
        <f>'[2]8月份利用概況(館藏地)'!K128+'[2]8月份利用概況(館藏地)'!L128</f>
        <v>67</v>
      </c>
      <c r="F31" s="9">
        <f>'[2]8月份利用概況(館藏地)'!M128</f>
        <v>13012</v>
      </c>
      <c r="G31" s="21">
        <f>'[2]8月份利用概況(館藏地)'!H128</f>
        <v>3904</v>
      </c>
    </row>
    <row r="32" spans="1:7" ht="19.5" customHeight="1">
      <c r="A32" s="36" t="s">
        <v>25</v>
      </c>
      <c r="B32" s="9">
        <f>'[2]8月份利用概況(館藏地)'!D130</f>
        <v>1</v>
      </c>
      <c r="C32" s="10">
        <f>'[2]8月份利用概況(館藏地)'!F130</f>
        <v>39061</v>
      </c>
      <c r="D32" s="10">
        <f>'[2]8月份利用概況(館藏地)'!G130</f>
        <v>1754</v>
      </c>
      <c r="E32" s="9">
        <f>'[2]8月份利用概況(館藏地)'!K130+'[2]8月份利用概況(館藏地)'!L130</f>
        <v>8</v>
      </c>
      <c r="F32" s="9">
        <f>'[2]8月份利用概況(館藏地)'!M130</f>
        <v>1935</v>
      </c>
      <c r="G32" s="10">
        <f>'[2]8月份利用概況(館藏地)'!H130</f>
        <v>1207</v>
      </c>
    </row>
    <row r="33" spans="1:7" ht="19.5" customHeight="1">
      <c r="A33" s="36" t="s">
        <v>26</v>
      </c>
      <c r="B33" s="9">
        <f>'[2]8月份利用概況(館藏地)'!D132</f>
        <v>1</v>
      </c>
      <c r="C33" s="10">
        <f>'[2]8月份利用概況(館藏地)'!F132</f>
        <v>54670</v>
      </c>
      <c r="D33" s="10">
        <f>'[2]8月份利用概況(館藏地)'!G132</f>
        <v>2108</v>
      </c>
      <c r="E33" s="9">
        <f>'[2]8月份利用概況(館藏地)'!K132+'[2]8月份利用概況(館藏地)'!L132</f>
        <v>16</v>
      </c>
      <c r="F33" s="9">
        <f>'[2]8月份利用概況(館藏地)'!M132</f>
        <v>3097</v>
      </c>
      <c r="G33" s="21">
        <f>'[2]8月份利用概況(館藏地)'!H132</f>
        <v>1225</v>
      </c>
    </row>
    <row r="34" spans="1:7" ht="19.5" customHeight="1">
      <c r="A34" s="36" t="s">
        <v>27</v>
      </c>
      <c r="B34" s="9">
        <f>'[2]8月份利用概況(館藏地)'!D134</f>
        <v>1</v>
      </c>
      <c r="C34" s="10">
        <f>'[2]8月份利用概況(館藏地)'!F134</f>
        <v>39354</v>
      </c>
      <c r="D34" s="10">
        <f>'[2]8月份利用概況(館藏地)'!G134</f>
        <v>1661</v>
      </c>
      <c r="E34" s="9">
        <f>'[2]8月份利用概況(館藏地)'!K134+'[2]8月份利用概況(館藏地)'!L134</f>
        <v>22</v>
      </c>
      <c r="F34" s="9">
        <f>'[2]8月份利用概況(館藏地)'!M134</f>
        <v>1821</v>
      </c>
      <c r="G34" s="10">
        <f>'[2]8月份利用概況(館藏地)'!H134</f>
        <v>936</v>
      </c>
    </row>
    <row r="35" spans="1:7" ht="19.5" customHeight="1">
      <c r="A35" s="36" t="s">
        <v>28</v>
      </c>
      <c r="B35" s="9">
        <f>'[2]8月份利用概況(館藏地)'!D136</f>
        <v>1</v>
      </c>
      <c r="C35" s="10">
        <f>'[2]8月份利用概況(館藏地)'!F136</f>
        <v>73354</v>
      </c>
      <c r="D35" s="10">
        <f>'[2]8月份利用概況(館藏地)'!G136</f>
        <v>4183</v>
      </c>
      <c r="E35" s="9">
        <f>'[2]8月份利用概況(館藏地)'!K136+'[2]8月份利用概況(館藏地)'!L136</f>
        <v>73</v>
      </c>
      <c r="F35" s="9">
        <f>'[2]8月份利用概況(館藏地)'!M136</f>
        <v>7507</v>
      </c>
      <c r="G35" s="21">
        <f>'[2]8月份利用概況(館藏地)'!H136</f>
        <v>2007</v>
      </c>
    </row>
    <row r="36" spans="1:7" ht="19.5" customHeight="1">
      <c r="A36" s="36" t="s">
        <v>29</v>
      </c>
      <c r="B36" s="9">
        <f>'[2]8月份利用概況(館藏地)'!D138</f>
        <v>1</v>
      </c>
      <c r="C36" s="10">
        <f>'[2]8月份利用概況(館藏地)'!F138</f>
        <v>77689</v>
      </c>
      <c r="D36" s="10">
        <f>'[2]8月份利用概況(館藏地)'!G138</f>
        <v>6251</v>
      </c>
      <c r="E36" s="9">
        <f>'[2]8月份利用概況(館藏地)'!K138+'[2]8月份利用概況(館藏地)'!L138</f>
        <v>61</v>
      </c>
      <c r="F36" s="9">
        <f>'[2]8月份利用概況(館藏地)'!M138</f>
        <v>8619</v>
      </c>
      <c r="G36" s="10">
        <f>'[2]8月份利用概況(館藏地)'!H138</f>
        <v>2512</v>
      </c>
    </row>
    <row r="37" spans="1:7" ht="19.5" customHeight="1" thickBot="1">
      <c r="A37" s="39" t="s">
        <v>30</v>
      </c>
      <c r="B37" s="12">
        <f>'[2]8月份利用概況(館藏地)'!D140</f>
        <v>1</v>
      </c>
      <c r="C37" s="31">
        <f>'[2]8月份利用概況(館藏地)'!F140</f>
        <v>25637</v>
      </c>
      <c r="D37" s="31">
        <f>'[2]8月份利用概況(館藏地)'!G140</f>
        <v>116</v>
      </c>
      <c r="E37" s="12">
        <f>'[2]8月份利用概況(館藏地)'!K140+'[2]8月份利用概況(館藏地)'!L140</f>
        <v>6</v>
      </c>
      <c r="F37" s="12">
        <f>'[2]8月份利用概況(館藏地)'!M140</f>
        <v>1473</v>
      </c>
      <c r="G37" s="32">
        <f>'[2]8月份利用概況(館藏地)'!H140</f>
        <v>78</v>
      </c>
    </row>
    <row r="38" spans="1:7" ht="15.75">
      <c r="A38" s="36"/>
      <c r="B38" s="13"/>
      <c r="C38" s="10"/>
      <c r="D38" s="10"/>
      <c r="E38" s="10"/>
      <c r="F38" s="22"/>
      <c r="G38" s="58" t="s">
        <v>139</v>
      </c>
    </row>
    <row r="39" spans="1:7" ht="15.75">
      <c r="A39" s="40" t="s">
        <v>31</v>
      </c>
      <c r="B39" s="42" t="s">
        <v>32</v>
      </c>
      <c r="C39" s="2"/>
      <c r="D39" s="14" t="s">
        <v>47</v>
      </c>
      <c r="E39" s="2"/>
      <c r="F39" s="50" t="s">
        <v>51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48</v>
      </c>
      <c r="B43" s="16"/>
      <c r="C43" s="16"/>
      <c r="D43" s="16"/>
      <c r="E43" s="16"/>
      <c r="F43" s="27"/>
      <c r="G43" s="16"/>
    </row>
    <row r="44" spans="1:5" ht="15.75">
      <c r="A44" s="14" t="s">
        <v>140</v>
      </c>
      <c r="B44" s="17"/>
      <c r="E44" s="4"/>
    </row>
    <row r="45" ht="15.75">
      <c r="A45" s="40"/>
    </row>
  </sheetData>
  <sheetProtection/>
  <mergeCells count="3">
    <mergeCell ref="D2:E2"/>
    <mergeCell ref="A3:G3"/>
    <mergeCell ref="A4:G4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6" zoomScaleNormal="86" zoomScalePageLayoutView="0" workbookViewId="0" topLeftCell="A1">
      <selection activeCell="H11" sqref="H11"/>
    </sheetView>
  </sheetViews>
  <sheetFormatPr defaultColWidth="9.00390625" defaultRowHeight="16.5"/>
  <cols>
    <col min="1" max="1" width="20.625" style="43" customWidth="1"/>
    <col min="2" max="2" width="12.625" style="20" customWidth="1"/>
    <col min="3" max="5" width="20.625" style="3" customWidth="1"/>
    <col min="6" max="6" width="20.625" style="28" customWidth="1"/>
    <col min="7" max="7" width="28.625" style="11" customWidth="1"/>
    <col min="8" max="8" width="13.50390625" style="15" customWidth="1"/>
    <col min="9" max="16384" width="9.00390625" style="15" customWidth="1"/>
  </cols>
  <sheetData>
    <row r="1" spans="1:7" ht="16.5" customHeight="1">
      <c r="A1" s="1" t="s">
        <v>103</v>
      </c>
      <c r="B1" s="2"/>
      <c r="C1" s="11"/>
      <c r="D1" s="9"/>
      <c r="E1" s="11"/>
      <c r="F1" s="26" t="s">
        <v>0</v>
      </c>
      <c r="G1" s="24" t="s">
        <v>104</v>
      </c>
    </row>
    <row r="2" spans="1:7" ht="16.5" customHeight="1">
      <c r="A2" s="1" t="s">
        <v>105</v>
      </c>
      <c r="B2" s="5" t="s">
        <v>106</v>
      </c>
      <c r="C2" s="6"/>
      <c r="D2" s="59"/>
      <c r="E2" s="63"/>
      <c r="F2" s="26" t="s">
        <v>1</v>
      </c>
      <c r="G2" s="24" t="s">
        <v>107</v>
      </c>
    </row>
    <row r="3" spans="1:7" ht="27" customHeight="1">
      <c r="A3" s="61" t="s">
        <v>108</v>
      </c>
      <c r="B3" s="61"/>
      <c r="C3" s="61"/>
      <c r="D3" s="61"/>
      <c r="E3" s="61"/>
      <c r="F3" s="61"/>
      <c r="G3" s="61"/>
    </row>
    <row r="4" spans="1:7" ht="23.25" customHeight="1" thickBot="1">
      <c r="A4" s="62" t="s">
        <v>141</v>
      </c>
      <c r="B4" s="62"/>
      <c r="C4" s="62"/>
      <c r="D4" s="62"/>
      <c r="E4" s="62"/>
      <c r="F4" s="62"/>
      <c r="G4" s="62"/>
    </row>
    <row r="5" spans="1:7" s="18" customFormat="1" ht="30.75" customHeight="1">
      <c r="A5" s="33"/>
      <c r="B5" s="51" t="s">
        <v>109</v>
      </c>
      <c r="C5" s="52" t="s">
        <v>110</v>
      </c>
      <c r="D5" s="52" t="s">
        <v>111</v>
      </c>
      <c r="E5" s="52" t="s">
        <v>112</v>
      </c>
      <c r="F5" s="53" t="s">
        <v>113</v>
      </c>
      <c r="G5" s="54" t="s">
        <v>114</v>
      </c>
    </row>
    <row r="6" spans="1:7" ht="19.5" customHeight="1">
      <c r="A6" s="55" t="s">
        <v>115</v>
      </c>
      <c r="B6" s="7">
        <v>103</v>
      </c>
      <c r="C6" s="8">
        <v>6134067</v>
      </c>
      <c r="D6" s="8">
        <v>677834</v>
      </c>
      <c r="E6" s="8">
        <v>11173</v>
      </c>
      <c r="F6" s="56">
        <v>1295921</v>
      </c>
      <c r="G6" s="8">
        <v>306877</v>
      </c>
    </row>
    <row r="7" spans="1:7" ht="19.5" customHeight="1">
      <c r="A7" s="34" t="s">
        <v>116</v>
      </c>
      <c r="B7" s="19"/>
      <c r="C7" s="29"/>
      <c r="D7" s="29"/>
      <c r="E7" s="29"/>
      <c r="F7" s="30"/>
      <c r="G7" s="22">
        <v>110098.50096093699</v>
      </c>
    </row>
    <row r="8" spans="1:7" ht="19.5" customHeight="1">
      <c r="A8" s="35" t="s">
        <v>117</v>
      </c>
      <c r="B8" s="19"/>
      <c r="C8" s="29"/>
      <c r="D8" s="29"/>
      <c r="E8" s="29"/>
      <c r="F8" s="30"/>
      <c r="G8" s="22">
        <v>196778.499039063</v>
      </c>
    </row>
    <row r="9" spans="1:7" s="25" customFormat="1" ht="19.5" customHeight="1">
      <c r="A9" s="36" t="s">
        <v>2</v>
      </c>
      <c r="B9" s="8">
        <v>11</v>
      </c>
      <c r="C9" s="8">
        <v>1176659</v>
      </c>
      <c r="D9" s="8">
        <v>166133</v>
      </c>
      <c r="E9" s="8">
        <v>4712</v>
      </c>
      <c r="F9" s="8">
        <v>346778</v>
      </c>
      <c r="G9" s="8">
        <v>75670</v>
      </c>
    </row>
    <row r="10" spans="1:7" ht="19.5" customHeight="1">
      <c r="A10" s="36" t="s">
        <v>3</v>
      </c>
      <c r="B10" s="9">
        <v>7</v>
      </c>
      <c r="C10" s="9">
        <v>603196</v>
      </c>
      <c r="D10" s="9">
        <v>67588</v>
      </c>
      <c r="E10" s="9">
        <v>665</v>
      </c>
      <c r="F10" s="9">
        <v>106021</v>
      </c>
      <c r="G10" s="9">
        <v>29072</v>
      </c>
    </row>
    <row r="11" spans="1:7" ht="19.5" customHeight="1">
      <c r="A11" s="36" t="s">
        <v>4</v>
      </c>
      <c r="B11" s="9">
        <v>3</v>
      </c>
      <c r="C11" s="10">
        <v>268958</v>
      </c>
      <c r="D11" s="10">
        <v>33464</v>
      </c>
      <c r="E11" s="9">
        <v>332</v>
      </c>
      <c r="F11" s="9">
        <v>57187</v>
      </c>
      <c r="G11" s="10">
        <v>15515</v>
      </c>
    </row>
    <row r="12" spans="1:7" ht="19.5" customHeight="1">
      <c r="A12" s="36" t="s">
        <v>5</v>
      </c>
      <c r="B12" s="9">
        <v>5</v>
      </c>
      <c r="C12" s="10">
        <v>336104</v>
      </c>
      <c r="D12" s="10">
        <v>45049</v>
      </c>
      <c r="E12" s="9">
        <v>387</v>
      </c>
      <c r="F12" s="9">
        <v>81071</v>
      </c>
      <c r="G12" s="10">
        <v>19389</v>
      </c>
    </row>
    <row r="13" spans="1:7" ht="19.5" customHeight="1">
      <c r="A13" s="37" t="s">
        <v>6</v>
      </c>
      <c r="B13" s="22">
        <v>7</v>
      </c>
      <c r="C13" s="21">
        <v>437707</v>
      </c>
      <c r="D13" s="21">
        <v>66496</v>
      </c>
      <c r="E13" s="9">
        <v>704</v>
      </c>
      <c r="F13" s="9">
        <v>126102</v>
      </c>
      <c r="G13" s="21">
        <v>29104</v>
      </c>
    </row>
    <row r="14" spans="1:7" ht="19.5" customHeight="1">
      <c r="A14" s="37" t="s">
        <v>7</v>
      </c>
      <c r="B14" s="22">
        <v>16</v>
      </c>
      <c r="C14" s="22">
        <v>417110</v>
      </c>
      <c r="D14" s="22">
        <v>43259</v>
      </c>
      <c r="E14" s="9">
        <v>625</v>
      </c>
      <c r="F14" s="9">
        <v>100122</v>
      </c>
      <c r="G14" s="10">
        <v>19978</v>
      </c>
    </row>
    <row r="15" spans="1:7" ht="19.5" customHeight="1">
      <c r="A15" s="36" t="s">
        <v>8</v>
      </c>
      <c r="B15" s="9">
        <v>5</v>
      </c>
      <c r="C15" s="9">
        <v>295527</v>
      </c>
      <c r="D15" s="9">
        <v>27679</v>
      </c>
      <c r="E15" s="9">
        <v>354</v>
      </c>
      <c r="F15" s="9">
        <v>43938</v>
      </c>
      <c r="G15" s="21">
        <v>11921</v>
      </c>
    </row>
    <row r="16" spans="1:7" ht="19.5" customHeight="1">
      <c r="A16" s="36" t="s">
        <v>9</v>
      </c>
      <c r="B16" s="9">
        <v>5</v>
      </c>
      <c r="C16" s="10">
        <v>280512</v>
      </c>
      <c r="D16" s="10">
        <v>33923</v>
      </c>
      <c r="E16" s="9">
        <v>408</v>
      </c>
      <c r="F16" s="9">
        <v>44724</v>
      </c>
      <c r="G16" s="10">
        <v>14276</v>
      </c>
    </row>
    <row r="17" spans="1:7" ht="19.5" customHeight="1">
      <c r="A17" s="38" t="s">
        <v>10</v>
      </c>
      <c r="B17" s="9">
        <v>8</v>
      </c>
      <c r="C17" s="10">
        <v>276541</v>
      </c>
      <c r="D17" s="10">
        <v>25653</v>
      </c>
      <c r="E17" s="9">
        <v>708</v>
      </c>
      <c r="F17" s="9">
        <v>26221</v>
      </c>
      <c r="G17" s="21">
        <v>12142</v>
      </c>
    </row>
    <row r="18" spans="1:7" ht="19.5" customHeight="1">
      <c r="A18" s="36" t="s">
        <v>11</v>
      </c>
      <c r="B18" s="9">
        <v>7</v>
      </c>
      <c r="C18" s="10">
        <v>204929</v>
      </c>
      <c r="D18" s="10">
        <v>24802</v>
      </c>
      <c r="E18" s="9">
        <v>269</v>
      </c>
      <c r="F18" s="9">
        <v>58273</v>
      </c>
      <c r="G18" s="10">
        <v>11527</v>
      </c>
    </row>
    <row r="19" spans="1:7" ht="19.5" customHeight="1">
      <c r="A19" s="36" t="s">
        <v>12</v>
      </c>
      <c r="B19" s="9">
        <v>2</v>
      </c>
      <c r="C19" s="10">
        <v>120764</v>
      </c>
      <c r="D19" s="10">
        <v>10578</v>
      </c>
      <c r="E19" s="9">
        <v>173</v>
      </c>
      <c r="F19" s="9">
        <v>93377</v>
      </c>
      <c r="G19" s="21">
        <v>5138</v>
      </c>
    </row>
    <row r="20" spans="1:7" ht="19.5" customHeight="1">
      <c r="A20" s="36" t="s">
        <v>13</v>
      </c>
      <c r="B20" s="9">
        <v>1</v>
      </c>
      <c r="C20" s="10">
        <v>142601</v>
      </c>
      <c r="D20" s="10">
        <v>13086</v>
      </c>
      <c r="E20" s="9">
        <v>112</v>
      </c>
      <c r="F20" s="9">
        <v>6071</v>
      </c>
      <c r="G20" s="10">
        <v>6247</v>
      </c>
    </row>
    <row r="21" spans="1:7" ht="19.5" customHeight="1">
      <c r="A21" s="36" t="s">
        <v>14</v>
      </c>
      <c r="B21" s="9">
        <v>3</v>
      </c>
      <c r="C21" s="10">
        <v>250410</v>
      </c>
      <c r="D21" s="10">
        <v>31342</v>
      </c>
      <c r="E21" s="9">
        <v>473</v>
      </c>
      <c r="F21" s="9">
        <v>64566</v>
      </c>
      <c r="G21" s="21">
        <v>12406</v>
      </c>
    </row>
    <row r="22" spans="1:7" ht="19.5" customHeight="1">
      <c r="A22" s="36" t="s">
        <v>15</v>
      </c>
      <c r="B22" s="9">
        <v>2</v>
      </c>
      <c r="C22" s="10">
        <v>74276</v>
      </c>
      <c r="D22" s="10">
        <v>4508</v>
      </c>
      <c r="E22" s="9">
        <v>52</v>
      </c>
      <c r="F22" s="9">
        <v>10396</v>
      </c>
      <c r="G22" s="10">
        <v>2146</v>
      </c>
    </row>
    <row r="23" spans="1:7" ht="19.5" customHeight="1">
      <c r="A23" s="36" t="s">
        <v>16</v>
      </c>
      <c r="B23" s="9">
        <v>5</v>
      </c>
      <c r="C23" s="10">
        <v>263176</v>
      </c>
      <c r="D23" s="10">
        <v>21500</v>
      </c>
      <c r="E23" s="9">
        <v>108</v>
      </c>
      <c r="F23" s="9">
        <v>32878</v>
      </c>
      <c r="G23" s="21">
        <v>12508</v>
      </c>
    </row>
    <row r="24" spans="1:7" ht="19.5" customHeight="1">
      <c r="A24" s="38" t="s">
        <v>17</v>
      </c>
      <c r="B24" s="9">
        <v>3</v>
      </c>
      <c r="C24" s="10">
        <v>171779</v>
      </c>
      <c r="D24" s="10">
        <v>14200</v>
      </c>
      <c r="E24" s="9">
        <v>111</v>
      </c>
      <c r="F24" s="9">
        <v>28694</v>
      </c>
      <c r="G24" s="10">
        <v>6516</v>
      </c>
    </row>
    <row r="25" spans="1:7" ht="19.5" customHeight="1">
      <c r="A25" s="38" t="s">
        <v>18</v>
      </c>
      <c r="B25" s="9">
        <v>1</v>
      </c>
      <c r="C25" s="10">
        <v>147742</v>
      </c>
      <c r="D25" s="10">
        <v>18755</v>
      </c>
      <c r="E25" s="9">
        <v>676</v>
      </c>
      <c r="F25" s="9">
        <v>28142</v>
      </c>
      <c r="G25" s="21">
        <v>7320</v>
      </c>
    </row>
    <row r="26" spans="1:7" ht="19.5" customHeight="1">
      <c r="A26" s="38" t="s">
        <v>19</v>
      </c>
      <c r="B26" s="9">
        <v>1</v>
      </c>
      <c r="C26" s="10">
        <v>74575</v>
      </c>
      <c r="D26" s="10">
        <v>3953</v>
      </c>
      <c r="E26" s="9">
        <v>72</v>
      </c>
      <c r="F26" s="9">
        <v>10522</v>
      </c>
      <c r="G26" s="10">
        <v>1916</v>
      </c>
    </row>
    <row r="27" spans="1:7" ht="19.5" customHeight="1">
      <c r="A27" s="38" t="s">
        <v>20</v>
      </c>
      <c r="B27" s="9">
        <v>1</v>
      </c>
      <c r="C27" s="10">
        <v>49506</v>
      </c>
      <c r="D27" s="10">
        <v>1341</v>
      </c>
      <c r="E27" s="9">
        <v>6</v>
      </c>
      <c r="F27" s="9">
        <v>1814</v>
      </c>
      <c r="G27" s="21">
        <v>899</v>
      </c>
    </row>
    <row r="28" spans="1:7" ht="19.5" customHeight="1">
      <c r="A28" s="38" t="s">
        <v>21</v>
      </c>
      <c r="B28" s="9">
        <v>1</v>
      </c>
      <c r="C28" s="10">
        <v>29887</v>
      </c>
      <c r="D28" s="10">
        <v>1216</v>
      </c>
      <c r="E28" s="9">
        <v>16</v>
      </c>
      <c r="F28" s="9">
        <v>850</v>
      </c>
      <c r="G28" s="10">
        <v>791</v>
      </c>
    </row>
    <row r="29" spans="1:7" ht="19.5" customHeight="1">
      <c r="A29" s="36" t="s">
        <v>22</v>
      </c>
      <c r="B29" s="9">
        <v>1</v>
      </c>
      <c r="C29" s="10">
        <v>76128</v>
      </c>
      <c r="D29" s="10">
        <v>4631</v>
      </c>
      <c r="E29" s="9">
        <v>35</v>
      </c>
      <c r="F29" s="9">
        <v>3749</v>
      </c>
      <c r="G29" s="21">
        <v>2628</v>
      </c>
    </row>
    <row r="30" spans="1:7" ht="19.5" customHeight="1">
      <c r="A30" s="36" t="s">
        <v>23</v>
      </c>
      <c r="B30" s="9">
        <v>1</v>
      </c>
      <c r="C30" s="10">
        <v>45583</v>
      </c>
      <c r="D30" s="10">
        <v>1140</v>
      </c>
      <c r="E30" s="9">
        <v>27</v>
      </c>
      <c r="F30" s="9">
        <v>1235</v>
      </c>
      <c r="G30" s="10">
        <v>708</v>
      </c>
    </row>
    <row r="31" spans="1:7" ht="19.5" customHeight="1">
      <c r="A31" s="36" t="s">
        <v>24</v>
      </c>
      <c r="B31" s="9">
        <v>1</v>
      </c>
      <c r="C31" s="10">
        <v>79231</v>
      </c>
      <c r="D31" s="10">
        <v>6203</v>
      </c>
      <c r="E31" s="9">
        <v>44</v>
      </c>
      <c r="F31" s="9">
        <v>7330</v>
      </c>
      <c r="G31" s="21">
        <v>3025</v>
      </c>
    </row>
    <row r="32" spans="1:7" ht="19.5" customHeight="1">
      <c r="A32" s="36" t="s">
        <v>25</v>
      </c>
      <c r="B32" s="9">
        <v>1</v>
      </c>
      <c r="C32" s="10">
        <v>39461</v>
      </c>
      <c r="D32" s="10">
        <v>1175</v>
      </c>
      <c r="E32" s="9">
        <v>9</v>
      </c>
      <c r="F32" s="9">
        <v>1183</v>
      </c>
      <c r="G32" s="10">
        <v>863</v>
      </c>
    </row>
    <row r="33" spans="1:7" ht="19.5" customHeight="1">
      <c r="A33" s="36" t="s">
        <v>26</v>
      </c>
      <c r="B33" s="9">
        <v>1</v>
      </c>
      <c r="C33" s="10">
        <v>54920</v>
      </c>
      <c r="D33" s="10">
        <v>1443</v>
      </c>
      <c r="E33" s="9">
        <v>16</v>
      </c>
      <c r="F33" s="9">
        <v>2028</v>
      </c>
      <c r="G33" s="21">
        <v>917</v>
      </c>
    </row>
    <row r="34" spans="1:7" ht="19.5" customHeight="1">
      <c r="A34" s="36" t="s">
        <v>27</v>
      </c>
      <c r="B34" s="9">
        <v>1</v>
      </c>
      <c r="C34" s="10">
        <v>39628</v>
      </c>
      <c r="D34" s="10">
        <v>971</v>
      </c>
      <c r="E34" s="9">
        <v>11</v>
      </c>
      <c r="F34" s="9">
        <v>1467</v>
      </c>
      <c r="G34" s="10">
        <v>652</v>
      </c>
    </row>
    <row r="35" spans="1:7" ht="19.5" customHeight="1">
      <c r="A35" s="36" t="s">
        <v>28</v>
      </c>
      <c r="B35" s="9">
        <v>1</v>
      </c>
      <c r="C35" s="10">
        <v>73605</v>
      </c>
      <c r="D35" s="10">
        <v>3144</v>
      </c>
      <c r="E35" s="9">
        <v>21</v>
      </c>
      <c r="F35" s="9">
        <v>4763</v>
      </c>
      <c r="G35" s="21">
        <v>1443</v>
      </c>
    </row>
    <row r="36" spans="1:7" ht="19.5" customHeight="1">
      <c r="A36" s="36" t="s">
        <v>29</v>
      </c>
      <c r="B36" s="9">
        <v>1</v>
      </c>
      <c r="C36" s="10">
        <v>77915</v>
      </c>
      <c r="D36" s="10">
        <v>4479</v>
      </c>
      <c r="E36" s="9">
        <v>43</v>
      </c>
      <c r="F36" s="9">
        <v>4837</v>
      </c>
      <c r="G36" s="10">
        <v>2080</v>
      </c>
    </row>
    <row r="37" spans="1:7" ht="19.5" customHeight="1" thickBot="1">
      <c r="A37" s="39" t="s">
        <v>30</v>
      </c>
      <c r="B37" s="12">
        <v>1</v>
      </c>
      <c r="C37" s="31">
        <v>25637</v>
      </c>
      <c r="D37" s="31">
        <v>123</v>
      </c>
      <c r="E37" s="12">
        <v>4</v>
      </c>
      <c r="F37" s="12">
        <v>1582</v>
      </c>
      <c r="G37" s="32">
        <v>80</v>
      </c>
    </row>
    <row r="38" spans="1:7" ht="15.75">
      <c r="A38" s="36"/>
      <c r="B38" s="13"/>
      <c r="C38" s="10"/>
      <c r="D38" s="10"/>
      <c r="E38" s="10"/>
      <c r="F38" s="22"/>
      <c r="G38" s="58" t="s">
        <v>142</v>
      </c>
    </row>
    <row r="39" spans="1:7" ht="15.75">
      <c r="A39" s="40" t="s">
        <v>31</v>
      </c>
      <c r="B39" s="42" t="s">
        <v>32</v>
      </c>
      <c r="C39" s="2"/>
      <c r="D39" s="14" t="s">
        <v>143</v>
      </c>
      <c r="E39" s="2"/>
      <c r="F39" s="50" t="s">
        <v>144</v>
      </c>
      <c r="G39" s="23"/>
    </row>
    <row r="40" spans="1:7" ht="15.75">
      <c r="A40" s="41"/>
      <c r="B40" s="2"/>
      <c r="C40" s="2"/>
      <c r="D40" s="14" t="s">
        <v>33</v>
      </c>
      <c r="E40" s="2"/>
      <c r="F40" s="2"/>
      <c r="G40" s="23"/>
    </row>
    <row r="41" spans="1:7" ht="15.75">
      <c r="A41" s="41"/>
      <c r="B41" s="2"/>
      <c r="C41" s="2"/>
      <c r="D41" s="14"/>
      <c r="E41" s="2"/>
      <c r="F41" s="2"/>
      <c r="G41" s="23"/>
    </row>
    <row r="42" spans="1:7" ht="15.75">
      <c r="A42" s="41"/>
      <c r="B42" s="2"/>
      <c r="C42" s="2"/>
      <c r="D42" s="14"/>
      <c r="E42" s="2"/>
      <c r="F42" s="2"/>
      <c r="G42" s="23"/>
    </row>
    <row r="43" spans="1:7" ht="15.75">
      <c r="A43" s="14" t="s">
        <v>145</v>
      </c>
      <c r="B43" s="16"/>
      <c r="C43" s="16"/>
      <c r="D43" s="16"/>
      <c r="E43" s="16"/>
      <c r="F43" s="27"/>
      <c r="G43" s="16"/>
    </row>
    <row r="44" spans="1:5" ht="15.75">
      <c r="A44" s="14" t="s">
        <v>146</v>
      </c>
      <c r="B44" s="17"/>
      <c r="E44" s="4"/>
    </row>
    <row r="45" ht="15.75">
      <c r="A45" s="40"/>
    </row>
  </sheetData>
  <sheetProtection sheet="1" objects="1" scenarios="1"/>
  <mergeCells count="3">
    <mergeCell ref="D2:E2"/>
    <mergeCell ref="A3:G3"/>
    <mergeCell ref="A4:G4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ad8421</cp:lastModifiedBy>
  <cp:lastPrinted>2016-02-15T06:27:34Z</cp:lastPrinted>
  <dcterms:created xsi:type="dcterms:W3CDTF">2008-01-29T01:53:30Z</dcterms:created>
  <dcterms:modified xsi:type="dcterms:W3CDTF">2016-10-21T02:04:15Z</dcterms:modified>
  <cp:category/>
  <cp:version/>
  <cp:contentType/>
  <cp:contentStatus/>
</cp:coreProperties>
</file>